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600" windowHeight="11760" firstSheet="1" activeTab="1"/>
  </bookViews>
  <sheets>
    <sheet name="TO DO" sheetId="1" state="hidden" r:id="rId1"/>
    <sheet name="April Accts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<sst xmlns="http://schemas.openxmlformats.org/spreadsheetml/2006/main" count="147" uniqueCount="131">
  <si>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</si>
  <si>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</si>
  <si>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</si>
  <si>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</si>
  <si>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</si>
  <si>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</si>
  <si>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</si>
  <si>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</si>
  <si>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</si>
  <si>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</si>
  <si>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</si>
  <si>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</si>
  <si>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</si>
  <si>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</si>
  <si>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</si>
  <si>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</si>
  <si>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</si>
  <si>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</si>
  <si>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</si>
  <si>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</si>
  <si>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</si>
  <si>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</si>
  <si>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</si>
  <si>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</si>
  <si>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</si>
  <si>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</si>
  <si>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</si>
  <si>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</si>
  <si>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</si>
  <si>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</si>
  <si>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</si>
  <si>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</si>
  <si>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</si>
  <si>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</si>
  <si>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</si>
  <si>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</si>
  <si>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</si>
  <si>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</si>
  <si>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</si>
  <si>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</si>
  <si>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</si>
  <si>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</si>
  <si>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</si>
  <si>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</si>
  <si>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</si>
  <si>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</si>
  <si>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</si>
  <si>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</si>
  <si>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</si>
  <si>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</si>
  <si>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</si>
  <si>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</si>
  <si>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</si>
  <si>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</si>
  <si>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</si>
  <si>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</si>
  <si>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</si>
  <si>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</si>
  <si>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</si>
  <si>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</si>
  <si>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</si>
  <si>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</si>
  <si>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</si>
  <si>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</si>
  <si>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</si>
  <si>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</si>
  <si>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</si>
  <si>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</si>
  <si>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</si>
  <si>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</si>
  <si>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</si>
  <si>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</si>
  <si>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</si>
  <si>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</si>
  <si>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</si>
  <si>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</si>
  <si>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</si>
  <si>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</si>
  <si>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</si>
  <si>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</si>
  <si>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</si>
  <si>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</si>
  <si>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</si>
  <si>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</si>
  <si>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</si>
  <si>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Interest</t>
  </si>
  <si>
    <t>Precept</t>
  </si>
  <si>
    <t>VAT</t>
  </si>
  <si>
    <t>Date</t>
  </si>
  <si>
    <t>Total Balance</t>
  </si>
  <si>
    <t>WORTHEN WITH SHELVE PARISH COUNCIL</t>
  </si>
  <si>
    <t>RECEIPTS AND PAYMENT SUMMARY FOR YEAR ENDING 31.03.24</t>
  </si>
  <si>
    <t>INCOME  £</t>
  </si>
  <si>
    <t>EXPENDITURE £</t>
  </si>
  <si>
    <t>BBF</t>
  </si>
  <si>
    <t>Details</t>
  </si>
  <si>
    <t>Misc.</t>
  </si>
  <si>
    <t>Cheque No</t>
  </si>
  <si>
    <t>Salary</t>
  </si>
  <si>
    <t>Admin</t>
  </si>
  <si>
    <t>Sect 137</t>
  </si>
  <si>
    <t>Other</t>
  </si>
  <si>
    <t xml:space="preserve"> £ total </t>
  </si>
  <si>
    <t>01.04.23</t>
  </si>
  <si>
    <t>Shropshire Council</t>
  </si>
  <si>
    <t>24.04.23</t>
  </si>
  <si>
    <t>BACS</t>
  </si>
  <si>
    <t>S J Smith</t>
  </si>
  <si>
    <t>08.04.23</t>
  </si>
  <si>
    <t>DD</t>
  </si>
  <si>
    <t>Nest</t>
  </si>
  <si>
    <t>Jones Rent</t>
  </si>
  <si>
    <t>Defib Training</t>
  </si>
  <si>
    <t>01.04.230PSDF</t>
  </si>
  <si>
    <t>W J Morris</t>
  </si>
  <si>
    <t>wood Matters</t>
  </si>
  <si>
    <t>B Smith</t>
  </si>
  <si>
    <t>INCOME TOTAL</t>
  </si>
  <si>
    <t>TOTAL</t>
  </si>
  <si>
    <t>EXPENSE TOTAL</t>
  </si>
  <si>
    <t xml:space="preserve"> Parish Reserve </t>
  </si>
  <si>
    <t xml:space="preserve"> Cash Account </t>
  </si>
  <si>
    <t xml:space="preserve">  </t>
  </si>
  <si>
    <t>Parish Reserve</t>
  </si>
  <si>
    <t>Income</t>
  </si>
  <si>
    <t>Cash Account</t>
  </si>
  <si>
    <t>Expenditure</t>
  </si>
  <si>
    <t>Check Balance</t>
  </si>
  <si>
    <t>840.10 23rd May 2022.  This Parish Council has adopted the General Power of Competence.</t>
  </si>
  <si>
    <t>09.11.22</t>
  </si>
  <si>
    <t>Deposit of £510.16 Worthen Local History Group Funds to be held on account.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</si>
</sst>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6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4" fontId="21" fillId="0" borderId="0" xfId="0" applyNumberFormat="1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45" fillId="0" borderId="0" xfId="0" applyFont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171" fontId="22" fillId="0" borderId="20" xfId="42" applyFont="1" applyBorder="1" applyAlignment="1">
      <alignment/>
    </xf>
    <xf numFmtId="0" fontId="21" fillId="13" borderId="21" xfId="0" applyFont="1" applyFill="1" applyBorder="1" applyAlignment="1">
      <alignment/>
    </xf>
    <xf numFmtId="4" fontId="21" fillId="13" borderId="21" xfId="0" applyNumberFormat="1" applyFont="1" applyFill="1" applyBorder="1" applyAlignment="1">
      <alignment/>
    </xf>
    <xf numFmtId="4" fontId="21" fillId="0" borderId="21" xfId="0" applyNumberFormat="1" applyFont="1" applyBorder="1" applyAlignment="1">
      <alignment/>
    </xf>
    <xf numFmtId="4" fontId="21" fillId="0" borderId="21" xfId="0" applyNumberFormat="1" applyFont="1" applyBorder="1" applyAlignment="1">
      <alignment horizontal="center"/>
    </xf>
    <xf numFmtId="4" fontId="21" fillId="19" borderId="21" xfId="0" applyNumberFormat="1" applyFont="1" applyFill="1" applyBorder="1" applyAlignment="1">
      <alignment/>
    </xf>
    <xf numFmtId="0" fontId="21" fillId="0" borderId="21" xfId="0" applyFont="1" applyBorder="1" applyAlignment="1">
      <alignment horizontal="center"/>
    </xf>
    <xf numFmtId="0" fontId="21" fillId="13" borderId="15" xfId="0" applyFont="1" applyFill="1" applyBorder="1" applyAlignment="1">
      <alignment/>
    </xf>
    <xf numFmtId="2" fontId="22" fillId="13" borderId="15" xfId="0" applyNumberFormat="1" applyFont="1" applyFill="1" applyBorder="1" applyAlignment="1">
      <alignment/>
    </xf>
    <xf numFmtId="0" fontId="22" fillId="13" borderId="15" xfId="0" applyFont="1" applyFill="1" applyBorder="1" applyAlignment="1">
      <alignment/>
    </xf>
    <xf numFmtId="4" fontId="21" fillId="13" borderId="15" xfId="0" applyNumberFormat="1" applyFont="1" applyFill="1" applyBorder="1" applyAlignment="1">
      <alignment/>
    </xf>
    <xf numFmtId="4" fontId="21" fillId="0" borderId="15" xfId="0" applyNumberFormat="1" applyFont="1" applyBorder="1" applyAlignment="1">
      <alignment/>
    </xf>
    <xf numFmtId="0" fontId="21" fillId="0" borderId="15" xfId="0" applyFont="1" applyBorder="1" applyAlignment="1">
      <alignment horizontal="center"/>
    </xf>
    <xf numFmtId="4" fontId="21" fillId="0" borderId="15" xfId="44" applyNumberFormat="1" applyFont="1" applyFill="1" applyBorder="1" applyAlignment="1">
      <alignment/>
    </xf>
    <xf numFmtId="4" fontId="21" fillId="19" borderId="15" xfId="0" applyNumberFormat="1" applyFont="1" applyFill="1" applyBorder="1" applyAlignment="1">
      <alignment/>
    </xf>
    <xf numFmtId="4" fontId="22" fillId="13" borderId="15" xfId="0" applyNumberFormat="1" applyFont="1" applyFill="1" applyBorder="1" applyAlignment="1">
      <alignment/>
    </xf>
    <xf numFmtId="4" fontId="21" fillId="0" borderId="15" xfId="0" applyNumberFormat="1" applyFont="1" applyBorder="1" applyAlignment="1">
      <alignment horizontal="left"/>
    </xf>
    <xf numFmtId="4" fontId="21" fillId="0" borderId="15" xfId="44" applyNumberFormat="1" applyFont="1" applyFill="1" applyBorder="1" applyAlignment="1">
      <alignment horizontal="left"/>
    </xf>
    <xf numFmtId="4" fontId="46" fillId="0" borderId="15" xfId="0" applyNumberFormat="1" applyFont="1" applyBorder="1" applyAlignment="1">
      <alignment/>
    </xf>
    <xf numFmtId="4" fontId="46" fillId="13" borderId="15" xfId="0" applyNumberFormat="1" applyFont="1" applyFill="1" applyBorder="1" applyAlignment="1">
      <alignment/>
    </xf>
    <xf numFmtId="0" fontId="45" fillId="0" borderId="15" xfId="0" applyFont="1" applyBorder="1" applyAlignment="1">
      <alignment/>
    </xf>
    <xf numFmtId="4" fontId="47" fillId="0" borderId="15" xfId="0" applyNumberFormat="1" applyFont="1" applyBorder="1" applyAlignment="1">
      <alignment/>
    </xf>
    <xf numFmtId="0" fontId="45" fillId="19" borderId="0" xfId="0" applyFont="1" applyFill="1" applyAlignment="1">
      <alignment/>
    </xf>
    <xf numFmtId="0" fontId="22" fillId="35" borderId="15" xfId="0" applyFont="1" applyFill="1" applyBorder="1" applyAlignment="1">
      <alignment/>
    </xf>
    <xf numFmtId="4" fontId="22" fillId="35" borderId="15" xfId="0" applyNumberFormat="1" applyFont="1" applyFill="1" applyBorder="1" applyAlignment="1">
      <alignment/>
    </xf>
    <xf numFmtId="0" fontId="21" fillId="13" borderId="20" xfId="0" applyFont="1" applyFill="1" applyBorder="1" applyAlignment="1">
      <alignment/>
    </xf>
    <xf numFmtId="0" fontId="21" fillId="13" borderId="17" xfId="0" applyFont="1" applyFill="1" applyBorder="1" applyAlignment="1">
      <alignment/>
    </xf>
    <xf numFmtId="4" fontId="21" fillId="13" borderId="17" xfId="0" applyNumberFormat="1" applyFont="1" applyFill="1" applyBorder="1" applyAlignment="1">
      <alignment/>
    </xf>
    <xf numFmtId="2" fontId="21" fillId="13" borderId="17" xfId="0" applyNumberFormat="1" applyFont="1" applyFill="1" applyBorder="1" applyAlignment="1">
      <alignment/>
    </xf>
    <xf numFmtId="4" fontId="22" fillId="13" borderId="20" xfId="0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/>
    </xf>
    <xf numFmtId="0" fontId="21" fillId="0" borderId="17" xfId="0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22" xfId="0" applyFont="1" applyBorder="1" applyAlignment="1">
      <alignment/>
    </xf>
    <xf numFmtId="0" fontId="22" fillId="0" borderId="22" xfId="0" applyFont="1" applyBorder="1" applyAlignment="1">
      <alignment/>
    </xf>
    <xf numFmtId="4" fontId="22" fillId="0" borderId="23" xfId="0" applyNumberFormat="1" applyFont="1" applyBorder="1" applyAlignment="1">
      <alignment/>
    </xf>
    <xf numFmtId="17" fontId="22" fillId="0" borderId="24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8" fontId="21" fillId="0" borderId="25" xfId="0" applyNumberFormat="1" applyFont="1" applyBorder="1" applyAlignment="1">
      <alignment/>
    </xf>
    <xf numFmtId="17" fontId="22" fillId="0" borderId="23" xfId="0" applyNumberFormat="1" applyFont="1" applyBorder="1" applyAlignment="1">
      <alignment/>
    </xf>
    <xf numFmtId="0" fontId="21" fillId="0" borderId="26" xfId="0" applyFont="1" applyBorder="1" applyAlignment="1">
      <alignment/>
    </xf>
    <xf numFmtId="4" fontId="21" fillId="0" borderId="27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4" fontId="21" fillId="0" borderId="14" xfId="0" applyNumberFormat="1" applyFont="1" applyBorder="1" applyAlignment="1">
      <alignment/>
    </xf>
    <xf numFmtId="0" fontId="21" fillId="0" borderId="28" xfId="0" applyFont="1" applyBorder="1" applyAlignment="1">
      <alignment/>
    </xf>
    <xf numFmtId="4" fontId="21" fillId="0" borderId="29" xfId="0" applyNumberFormat="1" applyFont="1" applyBorder="1" applyAlignment="1">
      <alignment/>
    </xf>
    <xf numFmtId="0" fontId="21" fillId="0" borderId="10" xfId="0" applyFont="1" applyBorder="1" applyAlignment="1">
      <alignment/>
    </xf>
    <xf numFmtId="4" fontId="21" fillId="0" borderId="11" xfId="0" applyNumberFormat="1" applyFont="1" applyBorder="1" applyAlignment="1">
      <alignment/>
    </xf>
    <xf numFmtId="0" fontId="21" fillId="0" borderId="30" xfId="0" applyFont="1" applyBorder="1" applyAlignment="1">
      <alignment/>
    </xf>
    <xf numFmtId="4" fontId="21" fillId="0" borderId="31" xfId="0" applyNumberFormat="1" applyFont="1" applyBorder="1" applyAlignment="1">
      <alignment/>
    </xf>
    <xf numFmtId="0" fontId="21" fillId="0" borderId="23" xfId="0" applyFont="1" applyBorder="1" applyAlignment="1">
      <alignment/>
    </xf>
    <xf numFmtId="8" fontId="21" fillId="0" borderId="24" xfId="0" applyNumberFormat="1" applyFont="1" applyBorder="1" applyAlignment="1">
      <alignment/>
    </xf>
    <xf numFmtId="0" fontId="21" fillId="0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L45" sqref="L45"/>
    </sheetView>
  </sheetViews>
  <sheetFormatPr defaultColWidth="9.140625" defaultRowHeight="15"/>
  <cols>
    <col min="1" max="1" width="7.00390625" style="20" customWidth="1"/>
    <col min="2" max="2" width="11.28125" style="20" bestFit="1" customWidth="1"/>
    <col min="3" max="3" width="8.7109375" style="20" bestFit="1" customWidth="1"/>
    <col min="4" max="4" width="6.8515625" style="20" customWidth="1"/>
    <col min="5" max="5" width="7.00390625" style="20" bestFit="1" customWidth="1"/>
    <col min="6" max="6" width="6.28125" style="20" bestFit="1" customWidth="1"/>
    <col min="7" max="7" width="9.00390625" style="20" bestFit="1" customWidth="1"/>
    <col min="8" max="8" width="6.8515625" style="20" customWidth="1"/>
    <col min="9" max="9" width="7.8515625" style="20" customWidth="1"/>
    <col min="10" max="10" width="14.8515625" style="20" customWidth="1"/>
    <col min="11" max="11" width="7.8515625" style="20" bestFit="1" customWidth="1"/>
    <col min="12" max="12" width="7.00390625" style="20" bestFit="1" customWidth="1"/>
    <col min="13" max="13" width="6.7109375" style="20" bestFit="1" customWidth="1"/>
    <col min="14" max="14" width="8.57421875" style="20" customWidth="1"/>
    <col min="15" max="15" width="5.8515625" style="20" customWidth="1"/>
    <col min="16" max="16" width="7.8515625" style="20" bestFit="1" customWidth="1"/>
    <col min="17" max="17" width="8.7109375" style="20" bestFit="1" customWidth="1"/>
    <col min="18" max="16384" width="9.140625" style="20" customWidth="1"/>
  </cols>
  <sheetData>
    <row r="1" spans="1:17" ht="11.25">
      <c r="A1" s="17" t="s">
        <v>90</v>
      </c>
      <c r="B1" s="18"/>
      <c r="C1" s="18"/>
      <c r="D1" s="18"/>
      <c r="E1" s="18"/>
      <c r="F1" s="18"/>
      <c r="G1" s="18"/>
      <c r="H1" s="18" t="s">
        <v>91</v>
      </c>
      <c r="I1" s="18"/>
      <c r="J1" s="18"/>
      <c r="K1" s="18"/>
      <c r="L1" s="18"/>
      <c r="M1" s="18"/>
      <c r="N1" s="18"/>
      <c r="O1" s="18"/>
      <c r="P1" s="18"/>
      <c r="Q1" s="19"/>
    </row>
    <row r="2" spans="1:17" ht="12" thickBo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11.25">
      <c r="A3" s="17" t="s">
        <v>92</v>
      </c>
      <c r="B3" s="18"/>
      <c r="C3" s="18"/>
      <c r="D3" s="18"/>
      <c r="E3" s="18"/>
      <c r="F3" s="18"/>
      <c r="G3" s="24"/>
      <c r="H3" s="17" t="s">
        <v>93</v>
      </c>
      <c r="I3" s="18"/>
      <c r="J3" s="18"/>
      <c r="K3" s="18"/>
      <c r="L3" s="18"/>
      <c r="M3" s="18"/>
      <c r="N3" s="18"/>
      <c r="O3" s="18"/>
      <c r="P3" s="18"/>
      <c r="Q3" s="25" t="s">
        <v>94</v>
      </c>
    </row>
    <row r="4" spans="1:17" ht="12" thickBot="1">
      <c r="A4" s="21" t="s">
        <v>88</v>
      </c>
      <c r="B4" s="22" t="s">
        <v>95</v>
      </c>
      <c r="C4" s="22" t="s">
        <v>86</v>
      </c>
      <c r="D4" s="22" t="s">
        <v>87</v>
      </c>
      <c r="E4" s="22" t="s">
        <v>96</v>
      </c>
      <c r="F4" s="22" t="s">
        <v>85</v>
      </c>
      <c r="G4" s="23"/>
      <c r="H4" s="21" t="s">
        <v>88</v>
      </c>
      <c r="I4" s="22" t="s">
        <v>97</v>
      </c>
      <c r="J4" s="22" t="s">
        <v>95</v>
      </c>
      <c r="K4" s="22" t="s">
        <v>98</v>
      </c>
      <c r="L4" s="22" t="s">
        <v>99</v>
      </c>
      <c r="M4" s="22" t="s">
        <v>100</v>
      </c>
      <c r="N4" s="22" t="s">
        <v>101</v>
      </c>
      <c r="O4" s="22" t="s">
        <v>87</v>
      </c>
      <c r="P4" s="22" t="s">
        <v>102</v>
      </c>
      <c r="Q4" s="26">
        <v>42517.44</v>
      </c>
    </row>
    <row r="5" spans="1:17" ht="11.25">
      <c r="A5" s="27" t="s">
        <v>103</v>
      </c>
      <c r="B5" s="27" t="s">
        <v>104</v>
      </c>
      <c r="C5" s="27">
        <v>37928</v>
      </c>
      <c r="D5" s="27"/>
      <c r="E5" s="28"/>
      <c r="F5" s="28"/>
      <c r="G5" s="28">
        <f>SUM(C5:F5)</f>
        <v>37928</v>
      </c>
      <c r="H5" s="29" t="s">
        <v>105</v>
      </c>
      <c r="I5" s="30" t="s">
        <v>106</v>
      </c>
      <c r="J5" s="29" t="s">
        <v>107</v>
      </c>
      <c r="K5" s="29">
        <v>1168.42</v>
      </c>
      <c r="L5" s="29"/>
      <c r="M5" s="29"/>
      <c r="N5" s="29"/>
      <c r="O5" s="31"/>
      <c r="P5" s="29">
        <f>SUM(K5:N5)</f>
        <v>1168.42</v>
      </c>
      <c r="Q5" s="29">
        <f>SUM(Q4+G5-P5)</f>
        <v>79277.02</v>
      </c>
    </row>
    <row r="6" spans="1:17" ht="11.25">
      <c r="A6" s="27" t="s">
        <v>108</v>
      </c>
      <c r="B6" s="27" t="s">
        <v>104</v>
      </c>
      <c r="C6" s="27"/>
      <c r="D6" s="27"/>
      <c r="E6" s="28"/>
      <c r="F6" s="28"/>
      <c r="G6" s="28">
        <f>SUM(C6:F6)</f>
        <v>0</v>
      </c>
      <c r="H6" s="29" t="s">
        <v>105</v>
      </c>
      <c r="I6" s="32" t="s">
        <v>109</v>
      </c>
      <c r="J6" s="29" t="s">
        <v>110</v>
      </c>
      <c r="K6" s="29">
        <v>57.61</v>
      </c>
      <c r="L6" s="29"/>
      <c r="M6" s="29"/>
      <c r="N6" s="29"/>
      <c r="O6" s="31"/>
      <c r="P6" s="29">
        <f>SUM(K6:N6)</f>
        <v>57.61</v>
      </c>
      <c r="Q6" s="29">
        <f aca="true" t="shared" si="0" ref="Q6:Q40">SUM(Q5+G6-P6)</f>
        <v>79219.41</v>
      </c>
    </row>
    <row r="7" spans="1:17" ht="11.25">
      <c r="A7" s="33" t="s">
        <v>103</v>
      </c>
      <c r="B7" s="33" t="s">
        <v>111</v>
      </c>
      <c r="C7" s="34"/>
      <c r="D7" s="35"/>
      <c r="E7" s="36">
        <v>240</v>
      </c>
      <c r="F7" s="36"/>
      <c r="G7" s="36">
        <f>SUM(C7:F7)</f>
        <v>240</v>
      </c>
      <c r="H7" s="37" t="s">
        <v>105</v>
      </c>
      <c r="I7" s="38">
        <v>883</v>
      </c>
      <c r="J7" s="39" t="s">
        <v>112</v>
      </c>
      <c r="K7" s="37"/>
      <c r="L7" s="37"/>
      <c r="M7" s="37"/>
      <c r="N7" s="37">
        <v>265</v>
      </c>
      <c r="O7" s="40"/>
      <c r="P7" s="37">
        <f>SUM(K7:N7)</f>
        <v>265</v>
      </c>
      <c r="Q7" s="37">
        <f t="shared" si="0"/>
        <v>79194.41</v>
      </c>
    </row>
    <row r="8" spans="1:17" ht="11.25">
      <c r="A8" s="33" t="s">
        <v>113</v>
      </c>
      <c r="B8" s="33"/>
      <c r="C8" s="41"/>
      <c r="D8" s="35"/>
      <c r="E8" s="41"/>
      <c r="F8" s="36">
        <v>160.48</v>
      </c>
      <c r="G8" s="36">
        <f>SUM(C8:F8)</f>
        <v>160.48</v>
      </c>
      <c r="H8" s="37" t="s">
        <v>105</v>
      </c>
      <c r="I8" s="38">
        <v>884</v>
      </c>
      <c r="J8" s="39" t="s">
        <v>107</v>
      </c>
      <c r="K8" s="37">
        <v>54.05</v>
      </c>
      <c r="L8" s="37">
        <v>47.29</v>
      </c>
      <c r="M8" s="37"/>
      <c r="N8" s="37"/>
      <c r="O8" s="40"/>
      <c r="P8" s="37">
        <f>SUM(K8:N8)</f>
        <v>101.34</v>
      </c>
      <c r="Q8" s="37">
        <f t="shared" si="0"/>
        <v>79253.55</v>
      </c>
    </row>
    <row r="9" spans="1:17" ht="11.25">
      <c r="A9" s="33" t="s">
        <v>103</v>
      </c>
      <c r="B9" s="33" t="s">
        <v>114</v>
      </c>
      <c r="C9" s="33"/>
      <c r="D9" s="33"/>
      <c r="E9" s="36">
        <v>250</v>
      </c>
      <c r="F9" s="36"/>
      <c r="G9" s="36">
        <f>SUM(C9:F9)</f>
        <v>250</v>
      </c>
      <c r="H9" s="37" t="s">
        <v>105</v>
      </c>
      <c r="I9" s="38">
        <v>885</v>
      </c>
      <c r="J9" s="37" t="s">
        <v>115</v>
      </c>
      <c r="K9" s="37"/>
      <c r="L9" s="37"/>
      <c r="M9" s="37"/>
      <c r="N9" s="37">
        <v>462</v>
      </c>
      <c r="O9" s="40">
        <v>77</v>
      </c>
      <c r="P9" s="37">
        <f>SUM(K9:N9)</f>
        <v>462</v>
      </c>
      <c r="Q9" s="37">
        <f t="shared" si="0"/>
        <v>79041.55</v>
      </c>
    </row>
    <row r="10" spans="1:17" ht="11.25">
      <c r="A10" s="33"/>
      <c r="B10" s="33"/>
      <c r="C10" s="33"/>
      <c r="D10" s="33"/>
      <c r="E10" s="36"/>
      <c r="F10" s="36"/>
      <c r="G10" s="36"/>
      <c r="H10" s="42" t="s">
        <v>105</v>
      </c>
      <c r="I10" s="38">
        <v>886</v>
      </c>
      <c r="J10" s="43" t="s">
        <v>116</v>
      </c>
      <c r="K10" s="37"/>
      <c r="L10" s="37"/>
      <c r="M10" s="37"/>
      <c r="N10" s="37">
        <v>390</v>
      </c>
      <c r="O10" s="40"/>
      <c r="P10" s="37">
        <f>SUM(K10:N10)</f>
        <v>390</v>
      </c>
      <c r="Q10" s="37">
        <f t="shared" si="0"/>
        <v>78651.55</v>
      </c>
    </row>
    <row r="11" spans="1:17" ht="11.25">
      <c r="A11" s="33"/>
      <c r="B11" s="33"/>
      <c r="C11" s="33"/>
      <c r="D11" s="33"/>
      <c r="E11" s="36"/>
      <c r="F11" s="36"/>
      <c r="G11" s="36"/>
      <c r="H11" s="42"/>
      <c r="I11" s="38"/>
      <c r="J11" s="37"/>
      <c r="K11" s="37"/>
      <c r="L11" s="37"/>
      <c r="M11" s="37"/>
      <c r="N11" s="37"/>
      <c r="O11" s="40"/>
      <c r="P11" s="44"/>
      <c r="Q11" s="37">
        <f t="shared" si="0"/>
        <v>78651.55</v>
      </c>
    </row>
    <row r="12" spans="1:17" ht="11.25">
      <c r="A12" s="33"/>
      <c r="B12" s="33"/>
      <c r="C12" s="33"/>
      <c r="D12" s="33"/>
      <c r="E12" s="36"/>
      <c r="F12" s="36"/>
      <c r="G12" s="36"/>
      <c r="H12" s="42"/>
      <c r="I12" s="38"/>
      <c r="J12" s="37"/>
      <c r="K12" s="37"/>
      <c r="L12" s="37"/>
      <c r="M12" s="37"/>
      <c r="N12" s="37"/>
      <c r="O12" s="40"/>
      <c r="P12" s="44"/>
      <c r="Q12" s="37">
        <f t="shared" si="0"/>
        <v>78651.55</v>
      </c>
    </row>
    <row r="13" spans="1:17" ht="11.25">
      <c r="A13" s="33"/>
      <c r="B13" s="33"/>
      <c r="C13" s="33"/>
      <c r="D13" s="33"/>
      <c r="E13" s="36"/>
      <c r="F13" s="36"/>
      <c r="G13" s="36"/>
      <c r="H13" s="42"/>
      <c r="I13" s="38"/>
      <c r="J13" s="37"/>
      <c r="K13" s="37"/>
      <c r="L13" s="37"/>
      <c r="M13" s="37"/>
      <c r="N13" s="37"/>
      <c r="O13" s="40"/>
      <c r="P13" s="44"/>
      <c r="Q13" s="37">
        <f t="shared" si="0"/>
        <v>78651.55</v>
      </c>
    </row>
    <row r="14" spans="1:17" ht="11.25">
      <c r="A14" s="33"/>
      <c r="B14" s="33"/>
      <c r="C14" s="33"/>
      <c r="D14" s="33"/>
      <c r="E14" s="36"/>
      <c r="F14" s="36"/>
      <c r="G14" s="45"/>
      <c r="H14" s="42"/>
      <c r="I14" s="38"/>
      <c r="J14" s="37"/>
      <c r="K14" s="37"/>
      <c r="L14" s="37"/>
      <c r="M14" s="37"/>
      <c r="N14" s="37"/>
      <c r="O14" s="40"/>
      <c r="P14" s="37"/>
      <c r="Q14" s="37">
        <f t="shared" si="0"/>
        <v>78651.55</v>
      </c>
    </row>
    <row r="15" spans="1:17" ht="11.25">
      <c r="A15" s="33"/>
      <c r="B15" s="33"/>
      <c r="C15" s="33"/>
      <c r="D15" s="33"/>
      <c r="E15" s="36"/>
      <c r="F15" s="36"/>
      <c r="G15" s="45"/>
      <c r="H15" s="42"/>
      <c r="I15" s="38"/>
      <c r="J15" s="37"/>
      <c r="K15" s="37"/>
      <c r="L15" s="37"/>
      <c r="M15" s="37"/>
      <c r="N15" s="37"/>
      <c r="O15" s="40"/>
      <c r="P15" s="37"/>
      <c r="Q15" s="37">
        <f t="shared" si="0"/>
        <v>78651.55</v>
      </c>
    </row>
    <row r="16" spans="1:17" ht="11.25">
      <c r="A16" s="33"/>
      <c r="B16" s="33"/>
      <c r="C16" s="33"/>
      <c r="D16" s="33"/>
      <c r="E16" s="36"/>
      <c r="F16" s="36"/>
      <c r="G16" s="45"/>
      <c r="H16" s="46"/>
      <c r="I16" s="46"/>
      <c r="J16" s="46"/>
      <c r="L16" s="37"/>
      <c r="M16" s="37"/>
      <c r="N16" s="37"/>
      <c r="O16" s="40"/>
      <c r="P16" s="37"/>
      <c r="Q16" s="37">
        <f t="shared" si="0"/>
        <v>78651.55</v>
      </c>
    </row>
    <row r="17" spans="1:17" ht="11.25">
      <c r="A17" s="33"/>
      <c r="B17" s="33"/>
      <c r="C17" s="33"/>
      <c r="D17" s="33"/>
      <c r="E17" s="36"/>
      <c r="F17" s="36"/>
      <c r="G17" s="45"/>
      <c r="H17" s="42"/>
      <c r="I17" s="38"/>
      <c r="J17" s="37"/>
      <c r="K17" s="37"/>
      <c r="L17" s="37"/>
      <c r="M17" s="37"/>
      <c r="N17" s="37"/>
      <c r="O17" s="40"/>
      <c r="P17" s="37"/>
      <c r="Q17" s="37">
        <f t="shared" si="0"/>
        <v>78651.55</v>
      </c>
    </row>
    <row r="18" spans="1:17" ht="11.25">
      <c r="A18" s="33"/>
      <c r="B18" s="33"/>
      <c r="C18" s="33"/>
      <c r="D18" s="33"/>
      <c r="E18" s="36"/>
      <c r="F18" s="36"/>
      <c r="G18" s="36"/>
      <c r="H18" s="42"/>
      <c r="I18" s="38"/>
      <c r="J18" s="37"/>
      <c r="K18" s="37"/>
      <c r="L18" s="37"/>
      <c r="M18" s="37"/>
      <c r="N18" s="37"/>
      <c r="O18" s="40"/>
      <c r="P18" s="44"/>
      <c r="Q18" s="37">
        <f t="shared" si="0"/>
        <v>78651.55</v>
      </c>
    </row>
    <row r="19" spans="1:17" ht="11.25">
      <c r="A19" s="33"/>
      <c r="B19" s="33"/>
      <c r="C19" s="33"/>
      <c r="D19" s="33"/>
      <c r="E19" s="36"/>
      <c r="F19" s="36"/>
      <c r="G19" s="36"/>
      <c r="H19" s="42"/>
      <c r="I19" s="38"/>
      <c r="J19" s="37"/>
      <c r="K19" s="37"/>
      <c r="L19" s="37"/>
      <c r="M19" s="37"/>
      <c r="N19" s="37"/>
      <c r="O19" s="40"/>
      <c r="P19" s="44"/>
      <c r="Q19" s="37">
        <f t="shared" si="0"/>
        <v>78651.55</v>
      </c>
    </row>
    <row r="20" spans="1:17" ht="11.25">
      <c r="A20" s="33"/>
      <c r="B20" s="33"/>
      <c r="C20" s="33"/>
      <c r="D20" s="33"/>
      <c r="E20" s="36"/>
      <c r="F20" s="36"/>
      <c r="G20" s="36"/>
      <c r="H20" s="42"/>
      <c r="I20" s="38"/>
      <c r="J20" s="37"/>
      <c r="K20" s="37"/>
      <c r="L20" s="37"/>
      <c r="M20" s="37"/>
      <c r="N20" s="37"/>
      <c r="O20" s="40"/>
      <c r="P20" s="44"/>
      <c r="Q20" s="37">
        <f t="shared" si="0"/>
        <v>78651.55</v>
      </c>
    </row>
    <row r="21" spans="1:17" ht="11.25">
      <c r="A21" s="33"/>
      <c r="B21" s="33"/>
      <c r="C21" s="33"/>
      <c r="D21" s="33"/>
      <c r="E21" s="36"/>
      <c r="F21" s="36"/>
      <c r="G21" s="36"/>
      <c r="H21" s="42"/>
      <c r="I21" s="38"/>
      <c r="J21" s="37"/>
      <c r="K21" s="37"/>
      <c r="L21" s="37"/>
      <c r="M21" s="37"/>
      <c r="N21" s="37"/>
      <c r="O21" s="40"/>
      <c r="P21" s="44"/>
      <c r="Q21" s="37">
        <f t="shared" si="0"/>
        <v>78651.55</v>
      </c>
    </row>
    <row r="22" spans="1:17" ht="11.25">
      <c r="A22" s="33"/>
      <c r="B22" s="33"/>
      <c r="C22" s="33"/>
      <c r="D22" s="33"/>
      <c r="E22" s="36"/>
      <c r="F22" s="36"/>
      <c r="G22" s="36"/>
      <c r="H22" s="42"/>
      <c r="I22" s="38"/>
      <c r="J22" s="37"/>
      <c r="K22" s="37"/>
      <c r="L22" s="37"/>
      <c r="M22" s="37"/>
      <c r="N22" s="37"/>
      <c r="O22" s="40"/>
      <c r="P22" s="44"/>
      <c r="Q22" s="37">
        <f t="shared" si="0"/>
        <v>78651.55</v>
      </c>
    </row>
    <row r="23" spans="1:17" ht="11.25">
      <c r="A23" s="33"/>
      <c r="B23" s="33"/>
      <c r="C23" s="33"/>
      <c r="D23" s="33"/>
      <c r="E23" s="36"/>
      <c r="F23" s="36"/>
      <c r="G23" s="36"/>
      <c r="H23" s="42"/>
      <c r="I23" s="38"/>
      <c r="J23" s="37"/>
      <c r="K23" s="37"/>
      <c r="L23" s="37"/>
      <c r="M23" s="37"/>
      <c r="N23" s="37"/>
      <c r="O23" s="40"/>
      <c r="P23" s="44"/>
      <c r="Q23" s="37">
        <f t="shared" si="0"/>
        <v>78651.55</v>
      </c>
    </row>
    <row r="24" spans="1:17" ht="11.25">
      <c r="A24" s="33"/>
      <c r="B24" s="33"/>
      <c r="C24" s="33"/>
      <c r="D24" s="33"/>
      <c r="E24" s="36"/>
      <c r="F24" s="36"/>
      <c r="G24" s="45"/>
      <c r="H24" s="42"/>
      <c r="I24" s="38"/>
      <c r="J24" s="37"/>
      <c r="K24" s="37"/>
      <c r="L24" s="37"/>
      <c r="M24" s="37"/>
      <c r="N24" s="37"/>
      <c r="O24" s="40"/>
      <c r="P24" s="37"/>
      <c r="Q24" s="37">
        <f t="shared" si="0"/>
        <v>78651.55</v>
      </c>
    </row>
    <row r="25" spans="1:17" ht="11.25">
      <c r="A25" s="33"/>
      <c r="B25" s="33"/>
      <c r="C25" s="33"/>
      <c r="D25" s="33"/>
      <c r="E25" s="36"/>
      <c r="F25" s="36"/>
      <c r="G25" s="36"/>
      <c r="H25" s="37"/>
      <c r="I25" s="38"/>
      <c r="J25" s="37"/>
      <c r="K25" s="37"/>
      <c r="L25" s="37"/>
      <c r="M25" s="37"/>
      <c r="N25" s="37"/>
      <c r="O25" s="40"/>
      <c r="P25" s="44"/>
      <c r="Q25" s="37">
        <f t="shared" si="0"/>
        <v>78651.55</v>
      </c>
    </row>
    <row r="26" spans="1:17" ht="11.25">
      <c r="A26" s="33"/>
      <c r="B26" s="33"/>
      <c r="C26" s="33"/>
      <c r="D26" s="33"/>
      <c r="E26" s="36"/>
      <c r="F26" s="36"/>
      <c r="G26" s="36"/>
      <c r="H26" s="37"/>
      <c r="I26" s="38"/>
      <c r="J26" s="37"/>
      <c r="K26" s="37"/>
      <c r="L26" s="37"/>
      <c r="M26" s="37"/>
      <c r="N26" s="37"/>
      <c r="O26" s="40"/>
      <c r="P26" s="44"/>
      <c r="Q26" s="37">
        <f t="shared" si="0"/>
        <v>78651.55</v>
      </c>
    </row>
    <row r="27" spans="1:17" ht="11.25">
      <c r="A27" s="33"/>
      <c r="B27" s="33"/>
      <c r="C27" s="33"/>
      <c r="D27" s="33"/>
      <c r="E27" s="36"/>
      <c r="F27" s="36"/>
      <c r="G27" s="36"/>
      <c r="H27" s="37"/>
      <c r="I27" s="38"/>
      <c r="J27" s="37"/>
      <c r="K27" s="37"/>
      <c r="L27" s="37"/>
      <c r="M27" s="37"/>
      <c r="N27" s="37"/>
      <c r="O27" s="40"/>
      <c r="P27" s="44"/>
      <c r="Q27" s="47">
        <f t="shared" si="0"/>
        <v>78651.55</v>
      </c>
    </row>
    <row r="28" spans="1:17" ht="11.25">
      <c r="A28" s="33"/>
      <c r="B28" s="33"/>
      <c r="C28" s="33"/>
      <c r="D28" s="33"/>
      <c r="E28" s="36"/>
      <c r="F28" s="41"/>
      <c r="G28" s="41"/>
      <c r="H28" s="37"/>
      <c r="I28" s="38"/>
      <c r="J28" s="37"/>
      <c r="K28" s="37"/>
      <c r="L28" s="37"/>
      <c r="M28" s="37"/>
      <c r="N28" s="37"/>
      <c r="O28" s="40"/>
      <c r="P28" s="44"/>
      <c r="Q28" s="37">
        <f t="shared" si="0"/>
        <v>78651.55</v>
      </c>
    </row>
    <row r="29" spans="1:17" ht="11.25">
      <c r="A29" s="33"/>
      <c r="B29" s="33"/>
      <c r="C29" s="33"/>
      <c r="D29" s="33"/>
      <c r="E29" s="36"/>
      <c r="F29" s="36"/>
      <c r="G29" s="41"/>
      <c r="H29" s="37"/>
      <c r="I29" s="38"/>
      <c r="J29" s="37"/>
      <c r="K29" s="37"/>
      <c r="L29" s="37"/>
      <c r="M29" s="37"/>
      <c r="N29" s="37"/>
      <c r="O29" s="48"/>
      <c r="P29" s="44"/>
      <c r="Q29" s="37">
        <f t="shared" si="0"/>
        <v>78651.55</v>
      </c>
    </row>
    <row r="30" spans="1:17" ht="11.25">
      <c r="A30" s="33"/>
      <c r="B30" s="33"/>
      <c r="C30" s="33"/>
      <c r="D30" s="33"/>
      <c r="E30" s="36"/>
      <c r="F30" s="36"/>
      <c r="G30" s="36"/>
      <c r="H30" s="37"/>
      <c r="I30" s="38"/>
      <c r="J30" s="37"/>
      <c r="K30" s="37"/>
      <c r="L30" s="37"/>
      <c r="M30" s="37"/>
      <c r="N30" s="37"/>
      <c r="O30" s="48"/>
      <c r="P30" s="44"/>
      <c r="Q30" s="37">
        <f t="shared" si="0"/>
        <v>78651.55</v>
      </c>
    </row>
    <row r="31" spans="1:17" ht="11.25">
      <c r="A31" s="33"/>
      <c r="B31" s="33"/>
      <c r="C31" s="33"/>
      <c r="D31" s="33"/>
      <c r="E31" s="36"/>
      <c r="F31" s="36"/>
      <c r="G31" s="36"/>
      <c r="H31" s="37"/>
      <c r="I31" s="38"/>
      <c r="J31" s="37"/>
      <c r="K31" s="37"/>
      <c r="L31" s="37"/>
      <c r="M31" s="37"/>
      <c r="N31" s="37"/>
      <c r="O31" s="48"/>
      <c r="P31" s="44"/>
      <c r="Q31" s="37">
        <f t="shared" si="0"/>
        <v>78651.55</v>
      </c>
    </row>
    <row r="32" spans="1:17" ht="11.25">
      <c r="A32" s="33"/>
      <c r="B32" s="33"/>
      <c r="C32" s="33"/>
      <c r="D32" s="33"/>
      <c r="E32" s="36"/>
      <c r="F32" s="36"/>
      <c r="G32" s="36"/>
      <c r="H32" s="37"/>
      <c r="I32" s="38"/>
      <c r="J32" s="37"/>
      <c r="K32" s="37"/>
      <c r="L32" s="37"/>
      <c r="M32" s="37"/>
      <c r="N32" s="37"/>
      <c r="O32" s="40"/>
      <c r="P32" s="44"/>
      <c r="Q32" s="37">
        <f t="shared" si="0"/>
        <v>78651.55</v>
      </c>
    </row>
    <row r="33" spans="1:17" ht="11.25">
      <c r="A33" s="33"/>
      <c r="B33" s="33"/>
      <c r="C33" s="33"/>
      <c r="D33" s="33"/>
      <c r="E33" s="36"/>
      <c r="F33" s="36"/>
      <c r="G33" s="36"/>
      <c r="H33" s="37"/>
      <c r="I33" s="38"/>
      <c r="J33" s="37"/>
      <c r="K33" s="37"/>
      <c r="L33" s="37"/>
      <c r="M33" s="37"/>
      <c r="N33" s="37"/>
      <c r="O33" s="40"/>
      <c r="P33" s="44"/>
      <c r="Q33" s="37">
        <f t="shared" si="0"/>
        <v>78651.55</v>
      </c>
    </row>
    <row r="34" spans="1:17" ht="11.25">
      <c r="A34" s="33"/>
      <c r="B34" s="33"/>
      <c r="C34" s="33"/>
      <c r="D34" s="33"/>
      <c r="E34" s="36"/>
      <c r="F34" s="36"/>
      <c r="G34" s="36"/>
      <c r="H34" s="37"/>
      <c r="I34" s="38"/>
      <c r="J34" s="37"/>
      <c r="K34" s="37"/>
      <c r="L34" s="37"/>
      <c r="M34" s="37"/>
      <c r="N34" s="37"/>
      <c r="O34" s="40"/>
      <c r="P34" s="44"/>
      <c r="Q34" s="37">
        <f t="shared" si="0"/>
        <v>78651.55</v>
      </c>
    </row>
    <row r="35" spans="1:17" ht="11.25">
      <c r="A35" s="33"/>
      <c r="B35" s="33"/>
      <c r="C35" s="33"/>
      <c r="D35" s="33"/>
      <c r="E35" s="36"/>
      <c r="F35" s="36"/>
      <c r="G35" s="36"/>
      <c r="H35" s="37"/>
      <c r="I35" s="38"/>
      <c r="J35" s="37"/>
      <c r="K35" s="37"/>
      <c r="L35" s="37"/>
      <c r="M35" s="37"/>
      <c r="N35" s="37"/>
      <c r="O35" s="40"/>
      <c r="P35" s="44"/>
      <c r="Q35" s="37">
        <f t="shared" si="0"/>
        <v>78651.55</v>
      </c>
    </row>
    <row r="36" spans="1:17" ht="11.25">
      <c r="A36" s="33"/>
      <c r="B36" s="33"/>
      <c r="C36" s="33"/>
      <c r="D36" s="33"/>
      <c r="E36" s="36"/>
      <c r="F36" s="36"/>
      <c r="G36" s="36"/>
      <c r="H36" s="37"/>
      <c r="I36" s="38"/>
      <c r="J36" s="37"/>
      <c r="K36" s="37"/>
      <c r="L36" s="37"/>
      <c r="M36" s="37"/>
      <c r="N36" s="37"/>
      <c r="O36" s="40"/>
      <c r="P36" s="44"/>
      <c r="Q36" s="37">
        <f t="shared" si="0"/>
        <v>78651.55</v>
      </c>
    </row>
    <row r="37" spans="1:17" ht="11.25">
      <c r="A37" s="33"/>
      <c r="B37" s="33"/>
      <c r="C37" s="33"/>
      <c r="D37" s="33"/>
      <c r="E37" s="36"/>
      <c r="F37" s="36"/>
      <c r="G37" s="36"/>
      <c r="H37" s="37"/>
      <c r="I37" s="38"/>
      <c r="J37" s="37"/>
      <c r="K37" s="37"/>
      <c r="L37" s="37"/>
      <c r="M37" s="37"/>
      <c r="N37" s="37"/>
      <c r="O37" s="40"/>
      <c r="P37" s="44"/>
      <c r="Q37" s="37">
        <f t="shared" si="0"/>
        <v>78651.55</v>
      </c>
    </row>
    <row r="38" spans="1:17" ht="11.25">
      <c r="A38" s="33"/>
      <c r="B38" s="33"/>
      <c r="C38" s="33"/>
      <c r="D38" s="33"/>
      <c r="E38" s="36"/>
      <c r="F38" s="36"/>
      <c r="G38" s="45"/>
      <c r="H38" s="37"/>
      <c r="I38" s="38"/>
      <c r="J38" s="37"/>
      <c r="K38" s="37"/>
      <c r="L38" s="37"/>
      <c r="M38" s="37"/>
      <c r="N38" s="37"/>
      <c r="O38" s="40"/>
      <c r="P38" s="37"/>
      <c r="Q38" s="37">
        <f t="shared" si="0"/>
        <v>78651.55</v>
      </c>
    </row>
    <row r="39" spans="1:17" ht="11.25">
      <c r="A39" s="33"/>
      <c r="B39" s="33"/>
      <c r="C39" s="33"/>
      <c r="D39" s="33"/>
      <c r="E39" s="36"/>
      <c r="F39" s="36"/>
      <c r="G39" s="45"/>
      <c r="H39" s="37"/>
      <c r="I39" s="38"/>
      <c r="J39" s="37"/>
      <c r="K39" s="37"/>
      <c r="L39" s="37"/>
      <c r="M39" s="37"/>
      <c r="N39" s="37"/>
      <c r="O39" s="40"/>
      <c r="P39" s="37"/>
      <c r="Q39" s="37">
        <f t="shared" si="0"/>
        <v>78651.55</v>
      </c>
    </row>
    <row r="40" spans="1:17" ht="11.25">
      <c r="A40" s="33"/>
      <c r="B40" s="33"/>
      <c r="C40" s="33"/>
      <c r="D40" s="33"/>
      <c r="E40" s="36"/>
      <c r="F40" s="36"/>
      <c r="G40" s="36"/>
      <c r="H40" s="37"/>
      <c r="I40" s="38"/>
      <c r="J40" s="37"/>
      <c r="K40" s="37"/>
      <c r="L40" s="37"/>
      <c r="M40" s="37"/>
      <c r="N40" s="37"/>
      <c r="O40" s="40"/>
      <c r="P40" s="44"/>
      <c r="Q40" s="37">
        <f t="shared" si="0"/>
        <v>78651.55</v>
      </c>
    </row>
    <row r="41" spans="1:17" ht="11.25">
      <c r="A41" s="49" t="s">
        <v>117</v>
      </c>
      <c r="B41" s="50">
        <f>SUM(C42:F42)</f>
        <v>38578.48</v>
      </c>
      <c r="C41" s="33"/>
      <c r="D41" s="33"/>
      <c r="E41" s="36"/>
      <c r="F41" s="36"/>
      <c r="G41" s="36">
        <f>SUM(G5:G40)</f>
        <v>38578.48</v>
      </c>
      <c r="H41" s="56" t="s">
        <v>119</v>
      </c>
      <c r="I41" s="50"/>
      <c r="J41" s="50">
        <f>SUM(K42:N42)</f>
        <v>2444.37</v>
      </c>
      <c r="K41" s="37"/>
      <c r="L41" s="37"/>
      <c r="M41" s="37"/>
      <c r="N41" s="37"/>
      <c r="O41" s="37"/>
      <c r="P41" s="37"/>
      <c r="Q41" s="37"/>
    </row>
    <row r="42" spans="1:17" ht="12" thickBot="1">
      <c r="A42" s="51" t="s">
        <v>118</v>
      </c>
      <c r="B42" s="52"/>
      <c r="C42" s="53">
        <f>SUM(C5:C41)</f>
        <v>37928</v>
      </c>
      <c r="D42" s="52">
        <f>SUM(D5:D41)</f>
        <v>0</v>
      </c>
      <c r="E42" s="54">
        <f>SUM(E5:E41)</f>
        <v>490</v>
      </c>
      <c r="F42" s="54">
        <f>SUM(F5:F41)</f>
        <v>160.48</v>
      </c>
      <c r="G42" s="55">
        <f>SUM(C42:F42)</f>
        <v>38578.48</v>
      </c>
      <c r="I42" s="83"/>
      <c r="J42" s="57"/>
      <c r="K42" s="58">
        <f>SUM(K5:K41)</f>
        <v>1280.08</v>
      </c>
      <c r="L42" s="58">
        <f>SUM(L5:L41)</f>
        <v>47.29</v>
      </c>
      <c r="M42" s="58">
        <f>SUM(M5:M41)</f>
        <v>0</v>
      </c>
      <c r="N42" s="58">
        <f>SUM(N5:N41)</f>
        <v>1117</v>
      </c>
      <c r="O42" s="58">
        <f>SUM(O5:O41)</f>
        <v>77</v>
      </c>
      <c r="P42" s="59">
        <f>SUM(K42:N42)</f>
        <v>2444.37</v>
      </c>
      <c r="Q42" s="60">
        <f>SUM(Q4+G42-P42)</f>
        <v>78651.55000000002</v>
      </c>
    </row>
    <row r="43" spans="1:17" ht="12" thickBot="1">
      <c r="A43" s="61"/>
      <c r="B43" s="61"/>
      <c r="C43" s="61"/>
      <c r="D43" s="61"/>
      <c r="E43" s="61"/>
      <c r="F43" s="61"/>
      <c r="G43" s="61"/>
      <c r="H43" s="62"/>
      <c r="I43" s="61"/>
      <c r="J43" s="61"/>
      <c r="K43" s="61"/>
      <c r="L43" s="61"/>
      <c r="M43" s="61"/>
      <c r="N43" s="61"/>
      <c r="O43" s="61"/>
      <c r="P43" s="16"/>
      <c r="Q43" s="61"/>
    </row>
    <row r="44" spans="1:17" ht="12" thickBot="1">
      <c r="A44" s="63" t="s">
        <v>120</v>
      </c>
      <c r="B44" s="64">
        <v>47435</v>
      </c>
      <c r="C44" s="65">
        <v>45017</v>
      </c>
      <c r="D44" s="63" t="s">
        <v>121</v>
      </c>
      <c r="E44" s="66"/>
      <c r="F44" s="66"/>
      <c r="G44" s="64">
        <v>42517.44</v>
      </c>
      <c r="H44" s="61"/>
      <c r="I44" s="67" t="s">
        <v>118</v>
      </c>
      <c r="J44" s="68">
        <f>SUM(B44+G44)</f>
        <v>89952.44</v>
      </c>
      <c r="K44" s="61"/>
      <c r="L44" s="61"/>
      <c r="M44" s="61" t="s">
        <v>122</v>
      </c>
      <c r="N44" s="61"/>
      <c r="O44" s="61"/>
      <c r="P44" s="61"/>
      <c r="Q44" s="16"/>
    </row>
    <row r="45" spans="1:17" ht="12" thickBot="1">
      <c r="A45" s="61"/>
      <c r="B45" s="61"/>
      <c r="C45" s="61"/>
      <c r="D45" s="61"/>
      <c r="E45" s="61"/>
      <c r="F45" s="61"/>
      <c r="G45" s="61"/>
      <c r="H45" s="69">
        <v>44652</v>
      </c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11.25">
      <c r="A46" s="61"/>
      <c r="B46" s="70" t="s">
        <v>123</v>
      </c>
      <c r="C46" s="71">
        <f>SUM(B44)</f>
        <v>47435</v>
      </c>
      <c r="D46" s="61"/>
      <c r="E46" s="61"/>
      <c r="F46" s="61"/>
      <c r="G46" s="61"/>
      <c r="H46" s="72" t="s">
        <v>124</v>
      </c>
      <c r="I46" s="73"/>
      <c r="J46" s="74">
        <f>SUM(B41)</f>
        <v>38578.48</v>
      </c>
      <c r="K46" s="61"/>
      <c r="L46" s="61"/>
      <c r="M46" s="61"/>
      <c r="N46" s="61"/>
      <c r="O46" s="61"/>
      <c r="P46" s="61"/>
      <c r="Q46" s="61"/>
    </row>
    <row r="47" spans="1:17" ht="12" thickBot="1">
      <c r="A47" s="61"/>
      <c r="B47" s="75" t="s">
        <v>125</v>
      </c>
      <c r="C47" s="76">
        <f>SUM(Q42)</f>
        <v>78651.55000000002</v>
      </c>
      <c r="D47" s="61"/>
      <c r="E47" s="61"/>
      <c r="F47" s="61"/>
      <c r="G47" s="61"/>
      <c r="H47" s="77" t="s">
        <v>126</v>
      </c>
      <c r="I47" s="61"/>
      <c r="J47" s="78">
        <f>SUM(J41)</f>
        <v>2444.37</v>
      </c>
      <c r="K47" s="61"/>
      <c r="L47" s="61"/>
      <c r="M47" s="61"/>
      <c r="N47" s="61"/>
      <c r="O47" s="61"/>
      <c r="P47" s="61"/>
      <c r="Q47" s="61"/>
    </row>
    <row r="48" spans="1:17" ht="12" thickBot="1">
      <c r="A48" s="61"/>
      <c r="B48" s="79" t="s">
        <v>89</v>
      </c>
      <c r="C48" s="80">
        <f>SUM(C46:C47)</f>
        <v>126086.55000000002</v>
      </c>
      <c r="D48" s="61"/>
      <c r="E48" s="61"/>
      <c r="F48" s="61"/>
      <c r="G48" s="61"/>
      <c r="H48" s="62" t="s">
        <v>127</v>
      </c>
      <c r="I48" s="81"/>
      <c r="J48" s="82">
        <f>SUM(J44+J46-J47)</f>
        <v>126086.55000000002</v>
      </c>
      <c r="K48" s="61"/>
      <c r="L48" s="61"/>
      <c r="M48" s="61"/>
      <c r="N48" s="61"/>
      <c r="O48" s="61"/>
      <c r="P48" s="61"/>
      <c r="Q48" s="61"/>
    </row>
    <row r="51" ht="11.25">
      <c r="A51" s="20" t="s">
        <v>128</v>
      </c>
    </row>
    <row r="52" spans="1:2" ht="11.25">
      <c r="A52" s="20" t="s">
        <v>129</v>
      </c>
      <c r="B52" s="20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clerk</cp:lastModifiedBy>
  <cp:lastPrinted>2022-05-04T08:12:38Z</cp:lastPrinted>
  <dcterms:created xsi:type="dcterms:W3CDTF">2013-11-07T14:51:22Z</dcterms:created>
  <dcterms:modified xsi:type="dcterms:W3CDTF">2023-04-24T14:17:23Z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