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March Accounts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<sst xmlns="http://schemas.openxmlformats.org/spreadsheetml/2006/main" count="408" uniqueCount="225">
  <si>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</si>
  <si>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</si>
  <si>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</si>
  <si>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</si>
  <si>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</si>
  <si>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</si>
  <si>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</si>
  <si>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</si>
  <si>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</si>
  <si>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</si>
  <si>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</si>
  <si>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</si>
  <si>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</si>
  <si>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</si>
  <si>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</si>
  <si>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</si>
  <si>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</si>
  <si>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</si>
  <si>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</si>
  <si>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</si>
  <si>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</si>
  <si>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</si>
  <si>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</si>
  <si>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</si>
  <si>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</si>
  <si>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</si>
  <si>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</si>
  <si>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</si>
  <si>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</si>
  <si>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</si>
  <si>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</si>
  <si>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</si>
  <si>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</si>
  <si>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</si>
  <si>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</si>
  <si>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</si>
  <si>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</si>
  <si>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</si>
  <si>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</si>
  <si>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</si>
  <si>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</si>
  <si>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</si>
  <si>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</si>
  <si>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</si>
  <si>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</si>
  <si>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</si>
  <si>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</si>
  <si>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</si>
  <si>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</si>
  <si>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</si>
  <si>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</si>
  <si>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</si>
  <si>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</si>
  <si>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</si>
  <si>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</si>
  <si>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</si>
  <si>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</si>
  <si>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</si>
  <si>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</si>
  <si>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</si>
  <si>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</si>
  <si>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</si>
  <si>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</si>
  <si>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</si>
  <si>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</si>
  <si>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</si>
  <si>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</si>
  <si>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</si>
  <si>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</si>
  <si>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</si>
  <si>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</si>
  <si>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</si>
  <si>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</si>
  <si>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</si>
  <si>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</si>
  <si>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</si>
  <si>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</si>
  <si>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</si>
  <si>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</si>
  <si>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</si>
  <si>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</si>
  <si>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</si>
  <si>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</si>
  <si>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</si>
  <si>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</si>
  <si>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Interest</t>
  </si>
  <si>
    <t>Precept</t>
  </si>
  <si>
    <t>VAT</t>
  </si>
  <si>
    <t>Date</t>
  </si>
  <si>
    <t>Total Balance</t>
  </si>
  <si>
    <t>WORTHEN WITH SHELVE PARISH COUNCIL</t>
  </si>
  <si>
    <t>RECEIPTS AND PAYMENT SUMMARY FOR YEAR ENDING 31.03.24</t>
  </si>
  <si>
    <t>INCOME  £</t>
  </si>
  <si>
    <t>EXPENDITURE £</t>
  </si>
  <si>
    <t>BBF</t>
  </si>
  <si>
    <t>Details</t>
  </si>
  <si>
    <t>Misc.</t>
  </si>
  <si>
    <t>Cheque No</t>
  </si>
  <si>
    <t>Salary</t>
  </si>
  <si>
    <t>Admin</t>
  </si>
  <si>
    <t>Sect 137</t>
  </si>
  <si>
    <t>Other</t>
  </si>
  <si>
    <t>01.04.23</t>
  </si>
  <si>
    <t>Shropshire Council</t>
  </si>
  <si>
    <t>24.04.23</t>
  </si>
  <si>
    <t>BACS</t>
  </si>
  <si>
    <t>S J Smith</t>
  </si>
  <si>
    <t>08.04.23</t>
  </si>
  <si>
    <t>DD</t>
  </si>
  <si>
    <t>Nest</t>
  </si>
  <si>
    <t>Jones Rent</t>
  </si>
  <si>
    <t>Defib Training</t>
  </si>
  <si>
    <t>01.04.230PSDF</t>
  </si>
  <si>
    <t>W J Morris</t>
  </si>
  <si>
    <t>INCOME TOTAL</t>
  </si>
  <si>
    <t>TOTAL</t>
  </si>
  <si>
    <t>EXPENSE TOTAL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</si>
  <si>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</si>
  <si>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</si>
  <si>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</si>
  <si>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</si>
  <si>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</si>
  <si>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</si>
  <si>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Check Balance</t>
  </si>
  <si>
    <t>£ Total</t>
  </si>
  <si>
    <t>Details &amp; Category</t>
  </si>
  <si>
    <t xml:space="preserve"> £ Total </t>
  </si>
  <si>
    <t xml:space="preserve">S J Smith </t>
  </si>
  <si>
    <t>27.04.23</t>
  </si>
  <si>
    <t>PSDF</t>
  </si>
  <si>
    <t>wood Matters Worthen CY</t>
  </si>
  <si>
    <t>B Smith SPT</t>
  </si>
  <si>
    <t>24.05.23</t>
  </si>
  <si>
    <t>Worthen PCC Coronation Grant</t>
  </si>
  <si>
    <t>Worthen VH Coronation Grant</t>
  </si>
  <si>
    <t>Zurich Municipal Insurance</t>
  </si>
  <si>
    <t>Shropshire Council Lighting</t>
  </si>
  <si>
    <t>SALC Affiliation Fee</t>
  </si>
  <si>
    <t>Web Orchard Website Provider</t>
  </si>
  <si>
    <t>Water Plus</t>
  </si>
  <si>
    <t>M Fellows Hope Burial Ground</t>
  </si>
  <si>
    <t>26.06.23</t>
  </si>
  <si>
    <t>J Ince Audit</t>
  </si>
  <si>
    <t>HMRC PAYE &amp; NI</t>
  </si>
  <si>
    <t>Hope Newsletter</t>
  </si>
  <si>
    <t>Snailbeach Newsletter</t>
  </si>
  <si>
    <t>Hope House</t>
  </si>
  <si>
    <t>Severn Hospice</t>
  </si>
  <si>
    <t>Welsh Air Ambulance</t>
  </si>
  <si>
    <t>WM Air Ambulance</t>
  </si>
  <si>
    <t>31.05.23</t>
  </si>
  <si>
    <t>30.06.23</t>
  </si>
  <si>
    <t>28.06.23</t>
  </si>
  <si>
    <t>S J Smith emergency Equipment</t>
  </si>
  <si>
    <t>24.07.23</t>
  </si>
  <si>
    <t xml:space="preserve">DD </t>
  </si>
  <si>
    <t>31.07.23</t>
  </si>
  <si>
    <t>M Fellows Bus Stop</t>
  </si>
  <si>
    <t>23.08.23</t>
  </si>
  <si>
    <t>Information Solutions</t>
  </si>
  <si>
    <t>24.08.23</t>
  </si>
  <si>
    <t>31.08.23</t>
  </si>
  <si>
    <t>12.09.23</t>
  </si>
  <si>
    <t>PKF Littlejohn Audit</t>
  </si>
  <si>
    <t>24.09.23</t>
  </si>
  <si>
    <t>30.09.23</t>
  </si>
  <si>
    <t>ME &amp; A Hughes</t>
  </si>
  <si>
    <t>29.09.23</t>
  </si>
  <si>
    <t>04.10.23</t>
  </si>
  <si>
    <t>WaterPlus</t>
  </si>
  <si>
    <t>Arrow SPT</t>
  </si>
  <si>
    <t>Worthen Mums and Tots Grant</t>
  </si>
  <si>
    <t>24.10.23</t>
  </si>
  <si>
    <t>SLCC</t>
  </si>
  <si>
    <t>23.10.23</t>
  </si>
  <si>
    <t>Wood Matters Hope CY</t>
  </si>
  <si>
    <t>Worthen Newsletter</t>
  </si>
  <si>
    <t>13.10.23</t>
  </si>
  <si>
    <t>VAT Refund</t>
  </si>
  <si>
    <t>19.10.23</t>
  </si>
  <si>
    <t>Hope Village Hall</t>
  </si>
  <si>
    <t>31.10.23</t>
  </si>
  <si>
    <t>30.10.23</t>
  </si>
  <si>
    <t>01.11.23</t>
  </si>
  <si>
    <t>Floodshield (floodsacks)</t>
  </si>
  <si>
    <t>24.11.23</t>
  </si>
  <si>
    <t>27.11.23</t>
  </si>
  <si>
    <t>Mid Wales Stone (Toposcope)</t>
  </si>
  <si>
    <t>A E Garden Services (Maintenance)</t>
  </si>
  <si>
    <t>04.12.23</t>
  </si>
  <si>
    <t>19.12.23</t>
  </si>
  <si>
    <t>British Gas</t>
  </si>
  <si>
    <t>A E Garden Services chq cancelled)</t>
  </si>
  <si>
    <t>20.12.23</t>
  </si>
  <si>
    <t>B Veenstra (Boulder)</t>
  </si>
  <si>
    <t>21.12.23</t>
  </si>
  <si>
    <t>Nest Pension</t>
  </si>
  <si>
    <t>27.12.23</t>
  </si>
  <si>
    <t>15.01.24</t>
  </si>
  <si>
    <t>Information Commissioner</t>
  </si>
  <si>
    <t>24.01.24</t>
  </si>
  <si>
    <t>03.01.24</t>
  </si>
  <si>
    <t>09.02.24</t>
  </si>
  <si>
    <t>K &amp; J Plumbing SPT</t>
  </si>
  <si>
    <t>13.02.24</t>
  </si>
  <si>
    <t>James Taylor SPT</t>
  </si>
  <si>
    <t>14.02.24</t>
  </si>
  <si>
    <t>21.02.24</t>
  </si>
  <si>
    <t>Snailbeach Village Hall Grant</t>
  </si>
  <si>
    <t>SPARC Grant</t>
  </si>
  <si>
    <t>Reserve</t>
  </si>
  <si>
    <t>23/05/22 840.10   This Parish Council has adopted the General Power of Competence.</t>
  </si>
  <si>
    <t>09/11/22 840.10   This Parish Council has adopted the General Power of Competence.</t>
  </si>
  <si>
    <t>Deposit of £510.16 Worthen Local History Group Funds to be held on account.</t>
  </si>
  <si>
    <t xml:space="preserve">22/05/23 850.10   This Parish Council has adopted the General Power of Competence. </t>
  </si>
  <si>
    <t>30/01/24 CIL 2024/25</t>
  </si>
  <si>
    <t>02.02.24</t>
  </si>
  <si>
    <t>23.02.24</t>
  </si>
  <si>
    <t>Aubrey Kirkham</t>
  </si>
  <si>
    <t>21.03.24</t>
  </si>
  <si>
    <t>Waterplus</t>
  </si>
  <si>
    <t>Newton Flags</t>
  </si>
  <si>
    <t>Brockton Rovers Grant</t>
  </si>
  <si>
    <t>Long Mountain School Eco Grant</t>
  </si>
  <si>
    <t>#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</si>
</sst>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  <numFmt numFmtId="178" formatCode="&quot;£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4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8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47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171" fontId="22" fillId="0" borderId="20" xfId="42" applyFont="1" applyBorder="1" applyAlignment="1">
      <alignment/>
    </xf>
    <xf numFmtId="4" fontId="23" fillId="0" borderId="21" xfId="0" applyNumberFormat="1" applyFont="1" applyBorder="1" applyAlignment="1">
      <alignment/>
    </xf>
    <xf numFmtId="4" fontId="23" fillId="0" borderId="21" xfId="0" applyNumberFormat="1" applyFont="1" applyBorder="1" applyAlignment="1">
      <alignment horizontal="center"/>
    </xf>
    <xf numFmtId="4" fontId="48" fillId="0" borderId="21" xfId="0" applyNumberFormat="1" applyFont="1" applyBorder="1" applyAlignment="1">
      <alignment/>
    </xf>
    <xf numFmtId="0" fontId="23" fillId="0" borderId="21" xfId="0" applyFont="1" applyBorder="1" applyAlignment="1">
      <alignment horizontal="center"/>
    </xf>
    <xf numFmtId="4" fontId="48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4" fontId="23" fillId="0" borderId="15" xfId="44" applyNumberFormat="1" applyFont="1" applyFill="1" applyBorder="1" applyAlignment="1">
      <alignment/>
    </xf>
    <xf numFmtId="4" fontId="49" fillId="0" borderId="15" xfId="0" applyNumberFormat="1" applyFont="1" applyBorder="1" applyAlignment="1">
      <alignment/>
    </xf>
    <xf numFmtId="4" fontId="23" fillId="0" borderId="15" xfId="0" applyNumberFormat="1" applyFont="1" applyBorder="1" applyAlignment="1">
      <alignment horizontal="left"/>
    </xf>
    <xf numFmtId="4" fontId="23" fillId="0" borderId="15" xfId="44" applyNumberFormat="1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4" fontId="50" fillId="0" borderId="15" xfId="0" applyNumberFormat="1" applyFont="1" applyBorder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4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22" xfId="0" applyFont="1" applyBorder="1" applyAlignment="1">
      <alignment/>
    </xf>
    <xf numFmtId="0" fontId="48" fillId="0" borderId="0" xfId="0" applyFont="1" applyAlignment="1">
      <alignment/>
    </xf>
    <xf numFmtId="0" fontId="23" fillId="0" borderId="15" xfId="0" applyFont="1" applyBorder="1" applyAlignment="1">
      <alignment/>
    </xf>
    <xf numFmtId="4" fontId="47" fillId="0" borderId="0" xfId="0" applyNumberFormat="1" applyFont="1" applyAlignment="1">
      <alignment/>
    </xf>
    <xf numFmtId="4" fontId="23" fillId="0" borderId="22" xfId="0" applyNumberFormat="1" applyFont="1" applyBorder="1" applyAlignment="1">
      <alignment/>
    </xf>
    <xf numFmtId="4" fontId="23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0" fontId="23" fillId="0" borderId="21" xfId="0" applyFont="1" applyBorder="1" applyAlignment="1">
      <alignment/>
    </xf>
    <xf numFmtId="4" fontId="48" fillId="35" borderId="21" xfId="0" applyNumberFormat="1" applyFont="1" applyFill="1" applyBorder="1" applyAlignment="1">
      <alignment/>
    </xf>
    <xf numFmtId="4" fontId="23" fillId="35" borderId="21" xfId="0" applyNumberFormat="1" applyFont="1" applyFill="1" applyBorder="1" applyAlignment="1">
      <alignment/>
    </xf>
    <xf numFmtId="2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4" fontId="48" fillId="35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4" fontId="23" fillId="35" borderId="15" xfId="0" applyNumberFormat="1" applyFont="1" applyFill="1" applyBorder="1" applyAlignment="1">
      <alignment/>
    </xf>
    <xf numFmtId="4" fontId="22" fillId="35" borderId="15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23" fillId="0" borderId="24" xfId="0" applyFont="1" applyBorder="1" applyAlignment="1">
      <alignment/>
    </xf>
    <xf numFmtId="2" fontId="23" fillId="0" borderId="22" xfId="0" applyNumberFormat="1" applyFont="1" applyBorder="1" applyAlignment="1">
      <alignment/>
    </xf>
    <xf numFmtId="2" fontId="23" fillId="0" borderId="24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2" fontId="22" fillId="0" borderId="23" xfId="0" applyNumberFormat="1" applyFont="1" applyBorder="1" applyAlignment="1">
      <alignment/>
    </xf>
    <xf numFmtId="4" fontId="22" fillId="36" borderId="22" xfId="0" applyNumberFormat="1" applyFont="1" applyFill="1" applyBorder="1" applyAlignment="1">
      <alignment horizontal="center"/>
    </xf>
    <xf numFmtId="2" fontId="22" fillId="36" borderId="24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14" fontId="27" fillId="0" borderId="24" xfId="0" applyNumberFormat="1" applyFont="1" applyBorder="1" applyAlignment="1">
      <alignment/>
    </xf>
    <xf numFmtId="4" fontId="27" fillId="0" borderId="22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2" xfId="0" applyFont="1" applyBorder="1" applyAlignment="1">
      <alignment/>
    </xf>
    <xf numFmtId="17" fontId="27" fillId="0" borderId="23" xfId="0" applyNumberFormat="1" applyFont="1" applyBorder="1" applyAlignment="1">
      <alignment/>
    </xf>
    <xf numFmtId="4" fontId="47" fillId="0" borderId="0" xfId="0" applyNumberFormat="1" applyFont="1" applyAlignment="1">
      <alignment horizontal="left"/>
    </xf>
    <xf numFmtId="17" fontId="22" fillId="0" borderId="17" xfId="0" applyNumberFormat="1" applyFont="1" applyBorder="1" applyAlignment="1">
      <alignment/>
    </xf>
    <xf numFmtId="43" fontId="23" fillId="0" borderId="0" xfId="0" applyNumberFormat="1" applyFont="1" applyAlignment="1">
      <alignment/>
    </xf>
    <xf numFmtId="0" fontId="23" fillId="0" borderId="19" xfId="0" applyFont="1" applyBorder="1" applyAlignment="1">
      <alignment/>
    </xf>
    <xf numFmtId="0" fontId="23" fillId="0" borderId="14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3" fillId="0" borderId="20" xfId="0" applyFont="1" applyBorder="1" applyAlignment="1">
      <alignment/>
    </xf>
    <xf numFmtId="4" fontId="23" fillId="0" borderId="18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0" fontId="22" fillId="35" borderId="24" xfId="0" applyFont="1" applyFill="1" applyBorder="1" applyAlignment="1">
      <alignment/>
    </xf>
    <xf numFmtId="178" fontId="22" fillId="35" borderId="26" xfId="0" applyNumberFormat="1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43" fontId="22" fillId="35" borderId="25" xfId="0" applyNumberFormat="1" applyFont="1" applyFill="1" applyBorder="1" applyAlignment="1">
      <alignment/>
    </xf>
    <xf numFmtId="14" fontId="47" fillId="0" borderId="0" xfId="0" applyNumberFormat="1" applyFont="1" applyAlignment="1">
      <alignment/>
    </xf>
    <xf numFmtId="8" fontId="51" fillId="37" borderId="0" xfId="0" applyNumberFormat="1" applyFont="1" applyFill="1" applyAlignment="1">
      <alignment horizontal="left" vertical="center" wrapText="1"/>
    </xf>
    <xf numFmtId="0" fontId="22" fillId="36" borderId="23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4" fontId="22" fillId="36" borderId="23" xfId="0" applyNumberFormat="1" applyFont="1" applyFill="1" applyBorder="1" applyAlignment="1">
      <alignment horizontal="center"/>
    </xf>
    <xf numFmtId="4" fontId="22" fillId="36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0"/>
  <sheetViews>
    <sheetView tabSelected="1" zoomScalePageLayoutView="0" workbookViewId="0" topLeftCell="A46">
      <selection activeCell="A91" sqref="A1:IV16384"/>
    </sheetView>
  </sheetViews>
  <sheetFormatPr defaultColWidth="9.140625" defaultRowHeight="15"/>
  <cols>
    <col min="1" max="1" width="6.8515625" style="16" customWidth="1"/>
    <col min="2" max="2" width="11.28125" style="16" bestFit="1" customWidth="1"/>
    <col min="3" max="3" width="9.57421875" style="16" bestFit="1" customWidth="1"/>
    <col min="4" max="4" width="7.28125" style="16" customWidth="1"/>
    <col min="5" max="5" width="7.421875" style="16" bestFit="1" customWidth="1"/>
    <col min="6" max="6" width="8.8515625" style="16" customWidth="1"/>
    <col min="7" max="7" width="8.00390625" style="16" customWidth="1"/>
    <col min="8" max="8" width="9.00390625" style="16" customWidth="1"/>
    <col min="9" max="9" width="6.28125" style="16" customWidth="1"/>
    <col min="10" max="10" width="21.421875" style="16" customWidth="1"/>
    <col min="11" max="11" width="8.00390625" style="16" customWidth="1"/>
    <col min="12" max="12" width="7.00390625" style="16" customWidth="1"/>
    <col min="13" max="13" width="6.7109375" style="16" bestFit="1" customWidth="1"/>
    <col min="14" max="14" width="7.8515625" style="16" bestFit="1" customWidth="1"/>
    <col min="15" max="15" width="8.7109375" style="16" bestFit="1" customWidth="1"/>
    <col min="16" max="16" width="7.8515625" style="16" bestFit="1" customWidth="1"/>
    <col min="17" max="17" width="8.7109375" style="16" bestFit="1" customWidth="1"/>
    <col min="18" max="16384" width="9.140625" style="16" customWidth="1"/>
  </cols>
  <sheetData>
    <row r="1" spans="1:17" ht="11.25">
      <c r="A1" s="17" t="s">
        <v>90</v>
      </c>
      <c r="B1" s="18"/>
      <c r="C1" s="18"/>
      <c r="D1" s="18"/>
      <c r="E1" s="18"/>
      <c r="F1" s="18"/>
      <c r="G1" s="18"/>
      <c r="H1" s="18" t="s">
        <v>91</v>
      </c>
      <c r="I1" s="18"/>
      <c r="J1" s="18"/>
      <c r="K1" s="18"/>
      <c r="L1" s="18"/>
      <c r="M1" s="18"/>
      <c r="N1" s="18"/>
      <c r="O1" s="18"/>
      <c r="P1" s="18"/>
      <c r="Q1" s="19"/>
    </row>
    <row r="2" spans="1:17" ht="12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11.25">
      <c r="A3" s="17" t="s">
        <v>92</v>
      </c>
      <c r="B3" s="18"/>
      <c r="C3" s="18"/>
      <c r="D3" s="18"/>
      <c r="E3" s="18"/>
      <c r="F3" s="18"/>
      <c r="G3" s="23"/>
      <c r="H3" s="17" t="s">
        <v>93</v>
      </c>
      <c r="I3" s="18"/>
      <c r="J3" s="18"/>
      <c r="K3" s="18"/>
      <c r="L3" s="18"/>
      <c r="M3" s="18"/>
      <c r="N3" s="18"/>
      <c r="O3" s="18"/>
      <c r="P3" s="18"/>
      <c r="Q3" s="24" t="s">
        <v>94</v>
      </c>
    </row>
    <row r="4" spans="1:17" ht="12" thickBot="1">
      <c r="A4" s="20" t="s">
        <v>88</v>
      </c>
      <c r="B4" s="21" t="s">
        <v>95</v>
      </c>
      <c r="C4" s="21" t="s">
        <v>86</v>
      </c>
      <c r="D4" s="21" t="s">
        <v>87</v>
      </c>
      <c r="E4" s="21" t="s">
        <v>96</v>
      </c>
      <c r="F4" s="21" t="s">
        <v>85</v>
      </c>
      <c r="G4" s="22" t="s">
        <v>124</v>
      </c>
      <c r="H4" s="20" t="s">
        <v>88</v>
      </c>
      <c r="I4" s="21" t="s">
        <v>97</v>
      </c>
      <c r="J4" s="21" t="s">
        <v>125</v>
      </c>
      <c r="K4" s="21" t="s">
        <v>98</v>
      </c>
      <c r="L4" s="21" t="s">
        <v>99</v>
      </c>
      <c r="M4" s="21" t="s">
        <v>100</v>
      </c>
      <c r="N4" s="21" t="s">
        <v>101</v>
      </c>
      <c r="O4" s="21" t="s">
        <v>87</v>
      </c>
      <c r="P4" s="21" t="s">
        <v>126</v>
      </c>
      <c r="Q4" s="25">
        <v>42517.44</v>
      </c>
    </row>
    <row r="5" spans="1:17" ht="12" customHeight="1">
      <c r="A5" s="53" t="s">
        <v>102</v>
      </c>
      <c r="B5" s="53" t="s">
        <v>103</v>
      </c>
      <c r="C5" s="53">
        <v>37928</v>
      </c>
      <c r="D5" s="53"/>
      <c r="E5" s="26"/>
      <c r="F5" s="26"/>
      <c r="G5" s="54">
        <f>SUM(C5:F5)</f>
        <v>37928</v>
      </c>
      <c r="H5" s="26" t="s">
        <v>102</v>
      </c>
      <c r="I5" s="27" t="s">
        <v>108</v>
      </c>
      <c r="J5" s="26" t="s">
        <v>109</v>
      </c>
      <c r="K5" s="26">
        <v>57.61</v>
      </c>
      <c r="L5" s="26"/>
      <c r="M5" s="26"/>
      <c r="N5" s="26"/>
      <c r="O5" s="55"/>
      <c r="P5" s="28">
        <f aca="true" t="shared" si="0" ref="P5:P68">SUM(K5:N5)</f>
        <v>57.61</v>
      </c>
      <c r="Q5" s="26">
        <f aca="true" t="shared" si="1" ref="Q5:Q68">SUM(Q4+G5-P5)</f>
        <v>80387.83</v>
      </c>
    </row>
    <row r="6" spans="1:17" ht="12" customHeight="1">
      <c r="A6" s="53" t="s">
        <v>107</v>
      </c>
      <c r="B6" s="53" t="s">
        <v>103</v>
      </c>
      <c r="C6" s="53"/>
      <c r="D6" s="53"/>
      <c r="E6" s="26">
        <v>9909.72</v>
      </c>
      <c r="F6" s="26"/>
      <c r="G6" s="54">
        <f>SUM(C6:F6)</f>
        <v>9909.72</v>
      </c>
      <c r="H6" s="26" t="s">
        <v>104</v>
      </c>
      <c r="I6" s="27" t="s">
        <v>105</v>
      </c>
      <c r="J6" s="26" t="s">
        <v>127</v>
      </c>
      <c r="K6" s="26">
        <v>1168.42</v>
      </c>
      <c r="L6" s="26"/>
      <c r="M6" s="26"/>
      <c r="N6" s="26"/>
      <c r="O6" s="55"/>
      <c r="P6" s="28">
        <f t="shared" si="0"/>
        <v>1168.42</v>
      </c>
      <c r="Q6" s="26">
        <f t="shared" si="1"/>
        <v>89129.13</v>
      </c>
    </row>
    <row r="7" spans="1:17" ht="12" customHeight="1">
      <c r="A7" s="47" t="s">
        <v>102</v>
      </c>
      <c r="B7" s="47" t="s">
        <v>110</v>
      </c>
      <c r="C7" s="56"/>
      <c r="D7" s="57"/>
      <c r="E7" s="31">
        <v>240</v>
      </c>
      <c r="F7" s="31"/>
      <c r="G7" s="58">
        <f>SUM(C7:F7)</f>
        <v>240</v>
      </c>
      <c r="H7" s="26" t="s">
        <v>104</v>
      </c>
      <c r="I7" s="29" t="s">
        <v>108</v>
      </c>
      <c r="J7" s="26" t="s">
        <v>109</v>
      </c>
      <c r="K7" s="26">
        <v>57.61</v>
      </c>
      <c r="L7" s="26"/>
      <c r="M7" s="26"/>
      <c r="N7" s="26"/>
      <c r="O7" s="55"/>
      <c r="P7" s="30">
        <f t="shared" si="0"/>
        <v>57.61</v>
      </c>
      <c r="Q7" s="31">
        <f t="shared" si="1"/>
        <v>89311.52</v>
      </c>
    </row>
    <row r="8" spans="1:17" ht="12" customHeight="1">
      <c r="A8" s="47" t="s">
        <v>112</v>
      </c>
      <c r="B8" s="47"/>
      <c r="C8" s="59"/>
      <c r="D8" s="57"/>
      <c r="E8" s="59"/>
      <c r="F8" s="31">
        <v>160.48</v>
      </c>
      <c r="G8" s="58">
        <f>SUM(C8:F8)</f>
        <v>160.48</v>
      </c>
      <c r="H8" s="31" t="s">
        <v>104</v>
      </c>
      <c r="I8" s="32">
        <v>883</v>
      </c>
      <c r="J8" s="33" t="s">
        <v>111</v>
      </c>
      <c r="K8" s="31"/>
      <c r="L8" s="31"/>
      <c r="M8" s="31"/>
      <c r="N8" s="31">
        <v>265</v>
      </c>
      <c r="O8" s="60"/>
      <c r="P8" s="30">
        <f t="shared" si="0"/>
        <v>265</v>
      </c>
      <c r="Q8" s="31">
        <f t="shared" si="1"/>
        <v>89207</v>
      </c>
    </row>
    <row r="9" spans="1:17" ht="12" customHeight="1">
      <c r="A9" s="47" t="s">
        <v>102</v>
      </c>
      <c r="B9" s="47" t="s">
        <v>113</v>
      </c>
      <c r="C9" s="47"/>
      <c r="D9" s="47"/>
      <c r="E9" s="31">
        <v>250</v>
      </c>
      <c r="F9" s="31"/>
      <c r="G9" s="58">
        <f>SUM(C9:F9)</f>
        <v>250</v>
      </c>
      <c r="H9" s="31" t="s">
        <v>104</v>
      </c>
      <c r="I9" s="32">
        <v>884</v>
      </c>
      <c r="J9" s="33" t="s">
        <v>106</v>
      </c>
      <c r="K9" s="31">
        <v>54.05</v>
      </c>
      <c r="L9" s="31">
        <v>47.29</v>
      </c>
      <c r="M9" s="31"/>
      <c r="N9" s="31"/>
      <c r="O9" s="60"/>
      <c r="P9" s="30">
        <f t="shared" si="0"/>
        <v>101.34</v>
      </c>
      <c r="Q9" s="31">
        <f t="shared" si="1"/>
        <v>89355.66</v>
      </c>
    </row>
    <row r="10" spans="1:17" ht="12" customHeight="1">
      <c r="A10" s="47" t="s">
        <v>128</v>
      </c>
      <c r="B10" s="47" t="s">
        <v>129</v>
      </c>
      <c r="C10" s="47"/>
      <c r="D10" s="47"/>
      <c r="E10" s="31"/>
      <c r="F10" s="31">
        <v>152.16</v>
      </c>
      <c r="G10" s="58">
        <v>152.16</v>
      </c>
      <c r="H10" s="31" t="s">
        <v>104</v>
      </c>
      <c r="I10" s="32">
        <v>885</v>
      </c>
      <c r="J10" s="31" t="s">
        <v>130</v>
      </c>
      <c r="K10" s="31"/>
      <c r="L10" s="31"/>
      <c r="M10" s="31"/>
      <c r="N10" s="31">
        <v>462</v>
      </c>
      <c r="O10" s="60">
        <v>77</v>
      </c>
      <c r="P10" s="30">
        <f t="shared" si="0"/>
        <v>462</v>
      </c>
      <c r="Q10" s="31">
        <f t="shared" si="1"/>
        <v>89045.82</v>
      </c>
    </row>
    <row r="11" spans="1:17" ht="12" customHeight="1">
      <c r="A11" s="47"/>
      <c r="B11" s="47"/>
      <c r="C11" s="47"/>
      <c r="D11" s="47"/>
      <c r="E11" s="31"/>
      <c r="F11" s="31"/>
      <c r="G11" s="60"/>
      <c r="H11" s="35" t="s">
        <v>104</v>
      </c>
      <c r="I11" s="32">
        <v>886</v>
      </c>
      <c r="J11" s="36" t="s">
        <v>131</v>
      </c>
      <c r="K11" s="31"/>
      <c r="L11" s="31"/>
      <c r="M11" s="31"/>
      <c r="N11" s="31">
        <v>390</v>
      </c>
      <c r="O11" s="60"/>
      <c r="P11" s="30">
        <f t="shared" si="0"/>
        <v>390</v>
      </c>
      <c r="Q11" s="30">
        <f t="shared" si="1"/>
        <v>88655.82</v>
      </c>
    </row>
    <row r="12" spans="1:17" ht="12" customHeight="1">
      <c r="A12" s="47"/>
      <c r="B12" s="47"/>
      <c r="C12" s="47"/>
      <c r="D12" s="47"/>
      <c r="E12" s="31"/>
      <c r="F12" s="31"/>
      <c r="G12" s="60"/>
      <c r="H12" s="35" t="s">
        <v>132</v>
      </c>
      <c r="I12" s="32" t="s">
        <v>105</v>
      </c>
      <c r="J12" s="31" t="s">
        <v>106</v>
      </c>
      <c r="K12" s="31">
        <v>1222.47</v>
      </c>
      <c r="L12" s="31"/>
      <c r="M12" s="31"/>
      <c r="N12" s="31"/>
      <c r="O12" s="60"/>
      <c r="P12" s="30">
        <v>1222.47</v>
      </c>
      <c r="Q12" s="31">
        <f t="shared" si="1"/>
        <v>87433.35</v>
      </c>
    </row>
    <row r="13" spans="1:25" ht="12" customHeight="1">
      <c r="A13" s="47"/>
      <c r="B13" s="47"/>
      <c r="C13" s="47"/>
      <c r="D13" s="47"/>
      <c r="E13" s="31"/>
      <c r="F13" s="31"/>
      <c r="G13" s="60"/>
      <c r="H13" s="35" t="s">
        <v>132</v>
      </c>
      <c r="I13" s="32" t="s">
        <v>108</v>
      </c>
      <c r="J13" s="31" t="s">
        <v>109</v>
      </c>
      <c r="K13" s="31">
        <v>57.61</v>
      </c>
      <c r="L13" s="31"/>
      <c r="M13" s="31"/>
      <c r="N13" s="31"/>
      <c r="O13" s="60"/>
      <c r="P13" s="30">
        <f t="shared" si="0"/>
        <v>57.61</v>
      </c>
      <c r="Q13" s="31">
        <f t="shared" si="1"/>
        <v>87375.74</v>
      </c>
      <c r="S13" s="46"/>
      <c r="T13" s="46"/>
      <c r="U13" s="46"/>
      <c r="V13" s="46"/>
      <c r="W13" s="46"/>
      <c r="X13" s="46"/>
      <c r="Y13" s="46"/>
    </row>
    <row r="14" spans="1:25" ht="12" customHeight="1">
      <c r="A14" s="47"/>
      <c r="B14" s="47"/>
      <c r="C14" s="47"/>
      <c r="D14" s="47"/>
      <c r="E14" s="31"/>
      <c r="F14" s="31"/>
      <c r="G14" s="60"/>
      <c r="H14" s="35" t="s">
        <v>132</v>
      </c>
      <c r="I14" s="32">
        <v>887</v>
      </c>
      <c r="J14" s="37" t="s">
        <v>133</v>
      </c>
      <c r="K14" s="47"/>
      <c r="L14" s="47"/>
      <c r="M14" s="47"/>
      <c r="N14" s="47">
        <v>500</v>
      </c>
      <c r="O14" s="60"/>
      <c r="P14" s="30">
        <f t="shared" si="0"/>
        <v>500</v>
      </c>
      <c r="Q14" s="31">
        <f t="shared" si="1"/>
        <v>86875.74</v>
      </c>
      <c r="S14" s="46"/>
      <c r="T14" s="46"/>
      <c r="U14" s="46"/>
      <c r="V14" s="46"/>
      <c r="W14" s="46"/>
      <c r="X14" s="46"/>
      <c r="Y14" s="46"/>
    </row>
    <row r="15" spans="1:25" ht="12" customHeight="1">
      <c r="A15" s="47"/>
      <c r="B15" s="47"/>
      <c r="C15" s="47"/>
      <c r="D15" s="47"/>
      <c r="E15" s="31"/>
      <c r="F15" s="31"/>
      <c r="G15" s="60"/>
      <c r="H15" s="35" t="s">
        <v>132</v>
      </c>
      <c r="I15" s="32">
        <v>888</v>
      </c>
      <c r="J15" s="37" t="s">
        <v>134</v>
      </c>
      <c r="K15" s="47"/>
      <c r="L15" s="47"/>
      <c r="M15" s="47"/>
      <c r="N15" s="47">
        <v>500</v>
      </c>
      <c r="O15" s="60"/>
      <c r="P15" s="30">
        <f t="shared" si="0"/>
        <v>500</v>
      </c>
      <c r="Q15" s="31">
        <f t="shared" si="1"/>
        <v>86375.74</v>
      </c>
      <c r="S15" s="46"/>
      <c r="T15" s="46"/>
      <c r="U15" s="46"/>
      <c r="V15" s="46"/>
      <c r="W15" s="46"/>
      <c r="X15" s="46"/>
      <c r="Y15" s="46"/>
    </row>
    <row r="16" spans="1:25" ht="12" customHeight="1">
      <c r="A16" s="47"/>
      <c r="B16" s="47"/>
      <c r="C16" s="47"/>
      <c r="D16" s="47"/>
      <c r="E16" s="31"/>
      <c r="F16" s="31"/>
      <c r="G16" s="60"/>
      <c r="H16" s="37" t="s">
        <v>132</v>
      </c>
      <c r="I16" s="38">
        <v>889</v>
      </c>
      <c r="J16" s="31" t="s">
        <v>106</v>
      </c>
      <c r="K16" s="31"/>
      <c r="L16" s="31">
        <v>79.15</v>
      </c>
      <c r="M16" s="31"/>
      <c r="N16" s="31"/>
      <c r="O16" s="60"/>
      <c r="P16" s="30">
        <f t="shared" si="0"/>
        <v>79.15</v>
      </c>
      <c r="Q16" s="31">
        <f t="shared" si="1"/>
        <v>86296.59000000001</v>
      </c>
      <c r="S16" s="46"/>
      <c r="T16" s="46"/>
      <c r="U16" s="46"/>
      <c r="V16" s="46"/>
      <c r="W16" s="46"/>
      <c r="X16" s="46"/>
      <c r="Y16" s="46"/>
    </row>
    <row r="17" spans="1:25" ht="12" customHeight="1">
      <c r="A17" s="47"/>
      <c r="B17" s="47"/>
      <c r="C17" s="47"/>
      <c r="D17" s="47"/>
      <c r="E17" s="31"/>
      <c r="F17" s="31"/>
      <c r="G17" s="60"/>
      <c r="H17" s="35" t="s">
        <v>132</v>
      </c>
      <c r="I17" s="32">
        <v>890</v>
      </c>
      <c r="J17" s="31" t="s">
        <v>135</v>
      </c>
      <c r="K17" s="31"/>
      <c r="L17" s="31">
        <v>1983.13</v>
      </c>
      <c r="M17" s="31"/>
      <c r="N17" s="31"/>
      <c r="O17" s="60"/>
      <c r="P17" s="30">
        <f t="shared" si="0"/>
        <v>1983.13</v>
      </c>
      <c r="Q17" s="31">
        <f t="shared" si="1"/>
        <v>84313.46</v>
      </c>
      <c r="S17" s="46"/>
      <c r="T17" s="46"/>
      <c r="U17" s="46"/>
      <c r="V17" s="46"/>
      <c r="W17" s="46"/>
      <c r="X17" s="46"/>
      <c r="Y17" s="46"/>
    </row>
    <row r="18" spans="1:25" ht="12" customHeight="1">
      <c r="A18" s="47"/>
      <c r="B18" s="47"/>
      <c r="C18" s="47"/>
      <c r="D18" s="47"/>
      <c r="E18" s="31"/>
      <c r="F18" s="31"/>
      <c r="G18" s="60"/>
      <c r="H18" s="35" t="s">
        <v>132</v>
      </c>
      <c r="I18" s="32">
        <v>891</v>
      </c>
      <c r="J18" s="37" t="s">
        <v>136</v>
      </c>
      <c r="K18" s="40"/>
      <c r="L18" s="31"/>
      <c r="M18" s="31"/>
      <c r="N18" s="31">
        <v>212.94</v>
      </c>
      <c r="O18" s="60">
        <v>35.49</v>
      </c>
      <c r="P18" s="30">
        <f t="shared" si="0"/>
        <v>212.94</v>
      </c>
      <c r="Q18" s="31">
        <f t="shared" si="1"/>
        <v>84100.52</v>
      </c>
      <c r="S18" s="46"/>
      <c r="T18" s="46"/>
      <c r="U18" s="46"/>
      <c r="V18" s="46"/>
      <c r="W18" s="46"/>
      <c r="X18" s="46"/>
      <c r="Y18" s="46"/>
    </row>
    <row r="19" spans="1:25" ht="12" customHeight="1">
      <c r="A19" s="47"/>
      <c r="B19" s="47"/>
      <c r="C19" s="47"/>
      <c r="D19" s="47"/>
      <c r="E19" s="31"/>
      <c r="F19" s="31"/>
      <c r="G19" s="60"/>
      <c r="H19" s="35" t="s">
        <v>132</v>
      </c>
      <c r="I19" s="32">
        <v>892</v>
      </c>
      <c r="J19" s="31" t="s">
        <v>137</v>
      </c>
      <c r="K19" s="31"/>
      <c r="L19" s="31">
        <v>889.43</v>
      </c>
      <c r="M19" s="31"/>
      <c r="N19" s="31"/>
      <c r="O19" s="60"/>
      <c r="P19" s="30">
        <f t="shared" si="0"/>
        <v>889.43</v>
      </c>
      <c r="Q19" s="31">
        <f t="shared" si="1"/>
        <v>83211.09000000001</v>
      </c>
      <c r="S19" s="46"/>
      <c r="T19" s="46"/>
      <c r="U19" s="46"/>
      <c r="V19" s="46"/>
      <c r="W19" s="46"/>
      <c r="X19" s="46"/>
      <c r="Y19" s="46"/>
    </row>
    <row r="20" spans="1:25" ht="12" customHeight="1">
      <c r="A20" s="47"/>
      <c r="B20" s="47"/>
      <c r="C20" s="47"/>
      <c r="D20" s="47"/>
      <c r="E20" s="31"/>
      <c r="F20" s="31"/>
      <c r="G20" s="60"/>
      <c r="H20" s="35" t="s">
        <v>132</v>
      </c>
      <c r="I20" s="32">
        <v>893</v>
      </c>
      <c r="J20" s="31" t="s">
        <v>138</v>
      </c>
      <c r="K20" s="31"/>
      <c r="L20" s="31">
        <v>228</v>
      </c>
      <c r="M20" s="31"/>
      <c r="N20" s="31"/>
      <c r="O20" s="60">
        <v>38</v>
      </c>
      <c r="P20" s="30">
        <f t="shared" si="0"/>
        <v>228</v>
      </c>
      <c r="Q20" s="31">
        <f t="shared" si="1"/>
        <v>82983.09000000001</v>
      </c>
      <c r="S20" s="46"/>
      <c r="T20" s="46"/>
      <c r="U20" s="46"/>
      <c r="V20" s="46"/>
      <c r="W20" s="46"/>
      <c r="X20" s="46"/>
      <c r="Y20" s="46"/>
    </row>
    <row r="21" spans="1:25" ht="12" customHeight="1">
      <c r="A21" s="47"/>
      <c r="B21" s="47"/>
      <c r="C21" s="47"/>
      <c r="D21" s="47"/>
      <c r="E21" s="31"/>
      <c r="F21" s="31"/>
      <c r="G21" s="60"/>
      <c r="H21" s="35" t="s">
        <v>132</v>
      </c>
      <c r="I21" s="32">
        <v>894</v>
      </c>
      <c r="J21" s="31" t="s">
        <v>139</v>
      </c>
      <c r="K21" s="31"/>
      <c r="L21" s="31"/>
      <c r="M21" s="31"/>
      <c r="N21" s="31">
        <v>92.15</v>
      </c>
      <c r="O21" s="60">
        <v>3.36</v>
      </c>
      <c r="P21" s="30">
        <f t="shared" si="0"/>
        <v>92.15</v>
      </c>
      <c r="Q21" s="31">
        <f t="shared" si="1"/>
        <v>82890.94000000002</v>
      </c>
      <c r="S21" s="46"/>
      <c r="T21" s="46"/>
      <c r="U21" s="46"/>
      <c r="V21" s="46"/>
      <c r="W21" s="46"/>
      <c r="X21" s="46"/>
      <c r="Y21" s="46"/>
    </row>
    <row r="22" spans="1:25" ht="12" customHeight="1">
      <c r="A22" s="47" t="s">
        <v>150</v>
      </c>
      <c r="B22" s="47" t="s">
        <v>129</v>
      </c>
      <c r="C22" s="47"/>
      <c r="D22" s="47"/>
      <c r="E22" s="31"/>
      <c r="F22" s="31">
        <v>187.15</v>
      </c>
      <c r="G22" s="58">
        <v>187.15</v>
      </c>
      <c r="H22" s="35" t="s">
        <v>132</v>
      </c>
      <c r="I22" s="32">
        <v>895</v>
      </c>
      <c r="J22" s="31" t="s">
        <v>140</v>
      </c>
      <c r="K22" s="31"/>
      <c r="L22" s="31"/>
      <c r="M22" s="31"/>
      <c r="N22" s="31">
        <v>81.45</v>
      </c>
      <c r="O22" s="60"/>
      <c r="P22" s="30">
        <f t="shared" si="0"/>
        <v>81.45</v>
      </c>
      <c r="Q22" s="31">
        <f t="shared" si="1"/>
        <v>82996.64000000001</v>
      </c>
      <c r="S22" s="46"/>
      <c r="T22" s="46"/>
      <c r="U22" s="46"/>
      <c r="V22" s="46"/>
      <c r="W22" s="46"/>
      <c r="X22" s="46"/>
      <c r="Y22" s="46"/>
    </row>
    <row r="23" spans="1:25" ht="12" customHeight="1">
      <c r="A23" s="47" t="s">
        <v>141</v>
      </c>
      <c r="B23" s="47" t="s">
        <v>113</v>
      </c>
      <c r="C23" s="47"/>
      <c r="D23" s="47"/>
      <c r="E23" s="31">
        <v>350</v>
      </c>
      <c r="F23" s="31"/>
      <c r="G23" s="58">
        <v>350</v>
      </c>
      <c r="H23" s="35" t="s">
        <v>141</v>
      </c>
      <c r="I23" s="32" t="s">
        <v>105</v>
      </c>
      <c r="J23" s="31" t="s">
        <v>106</v>
      </c>
      <c r="K23" s="31">
        <v>1222.47</v>
      </c>
      <c r="L23" s="31"/>
      <c r="M23" s="31"/>
      <c r="N23" s="31"/>
      <c r="O23" s="60"/>
      <c r="P23" s="30">
        <v>1222.47</v>
      </c>
      <c r="Q23" s="31">
        <f t="shared" si="1"/>
        <v>82124.17000000001</v>
      </c>
      <c r="S23" s="46"/>
      <c r="T23" s="46"/>
      <c r="U23" s="46"/>
      <c r="V23" s="46"/>
      <c r="W23" s="46"/>
      <c r="X23" s="46"/>
      <c r="Y23" s="46"/>
    </row>
    <row r="24" spans="1:25" ht="12" customHeight="1">
      <c r="A24" s="47"/>
      <c r="B24" s="47"/>
      <c r="C24" s="47"/>
      <c r="D24" s="47"/>
      <c r="E24" s="31"/>
      <c r="F24" s="31"/>
      <c r="G24" s="60"/>
      <c r="H24" s="35" t="s">
        <v>141</v>
      </c>
      <c r="I24" s="32">
        <v>896</v>
      </c>
      <c r="J24" s="31" t="s">
        <v>106</v>
      </c>
      <c r="K24" s="31"/>
      <c r="L24" s="31">
        <v>36.7</v>
      </c>
      <c r="M24" s="31"/>
      <c r="N24" s="31"/>
      <c r="O24" s="60"/>
      <c r="P24" s="30">
        <f t="shared" si="0"/>
        <v>36.7</v>
      </c>
      <c r="Q24" s="31">
        <f t="shared" si="1"/>
        <v>82087.47000000002</v>
      </c>
      <c r="S24" s="46"/>
      <c r="T24" s="46"/>
      <c r="U24" s="46"/>
      <c r="V24" s="46"/>
      <c r="W24" s="46"/>
      <c r="X24" s="46"/>
      <c r="Y24" s="46"/>
    </row>
    <row r="25" spans="1:25" ht="12" customHeight="1">
      <c r="A25" s="47"/>
      <c r="B25" s="47"/>
      <c r="C25" s="47"/>
      <c r="D25" s="47"/>
      <c r="E25" s="31"/>
      <c r="F25" s="31"/>
      <c r="G25" s="60"/>
      <c r="H25" s="31" t="s">
        <v>141</v>
      </c>
      <c r="I25" s="32" t="s">
        <v>108</v>
      </c>
      <c r="J25" s="31" t="s">
        <v>109</v>
      </c>
      <c r="K25" s="31">
        <v>57.61</v>
      </c>
      <c r="L25" s="31"/>
      <c r="M25" s="31"/>
      <c r="N25" s="31"/>
      <c r="O25" s="60"/>
      <c r="P25" s="30">
        <f t="shared" si="0"/>
        <v>57.61</v>
      </c>
      <c r="Q25" s="39">
        <f t="shared" si="1"/>
        <v>82029.86000000002</v>
      </c>
      <c r="S25" s="46"/>
      <c r="T25" s="46"/>
      <c r="U25" s="46"/>
      <c r="V25" s="46"/>
      <c r="W25" s="46"/>
      <c r="X25" s="46"/>
      <c r="Y25" s="46"/>
    </row>
    <row r="26" spans="1:25" ht="12" customHeight="1">
      <c r="A26" s="47"/>
      <c r="B26" s="47"/>
      <c r="C26" s="47"/>
      <c r="D26" s="47"/>
      <c r="E26" s="31"/>
      <c r="F26" s="31"/>
      <c r="G26" s="60"/>
      <c r="H26" s="31" t="s">
        <v>141</v>
      </c>
      <c r="I26" s="32">
        <v>897</v>
      </c>
      <c r="J26" s="31" t="s">
        <v>131</v>
      </c>
      <c r="K26" s="31"/>
      <c r="L26" s="31"/>
      <c r="M26" s="31"/>
      <c r="N26" s="31">
        <v>390</v>
      </c>
      <c r="O26" s="60"/>
      <c r="P26" s="30">
        <f t="shared" si="0"/>
        <v>390</v>
      </c>
      <c r="Q26" s="31">
        <f t="shared" si="1"/>
        <v>81639.86000000002</v>
      </c>
      <c r="S26" s="46"/>
      <c r="T26" s="46"/>
      <c r="U26" s="46"/>
      <c r="V26" s="46"/>
      <c r="W26" s="46"/>
      <c r="X26" s="46"/>
      <c r="Y26" s="46"/>
    </row>
    <row r="27" spans="1:25" ht="12" customHeight="1">
      <c r="A27" s="47"/>
      <c r="B27" s="47"/>
      <c r="C27" s="47"/>
      <c r="D27" s="47"/>
      <c r="E27" s="31"/>
      <c r="F27" s="31"/>
      <c r="G27" s="60"/>
      <c r="H27" s="31" t="s">
        <v>141</v>
      </c>
      <c r="I27" s="32">
        <v>898</v>
      </c>
      <c r="J27" s="31" t="s">
        <v>142</v>
      </c>
      <c r="K27" s="31"/>
      <c r="L27" s="31"/>
      <c r="M27" s="31"/>
      <c r="N27" s="31">
        <v>110</v>
      </c>
      <c r="O27" s="60"/>
      <c r="P27" s="30">
        <f t="shared" si="0"/>
        <v>110</v>
      </c>
      <c r="Q27" s="31">
        <f t="shared" si="1"/>
        <v>81529.86000000002</v>
      </c>
      <c r="S27" s="46"/>
      <c r="T27" s="46"/>
      <c r="U27" s="46"/>
      <c r="V27" s="46"/>
      <c r="W27" s="46"/>
      <c r="X27" s="46"/>
      <c r="Y27" s="46"/>
    </row>
    <row r="28" spans="1:25" ht="12" customHeight="1">
      <c r="A28" s="47"/>
      <c r="B28" s="47"/>
      <c r="C28" s="47"/>
      <c r="D28" s="47"/>
      <c r="E28" s="31"/>
      <c r="F28" s="59"/>
      <c r="G28" s="61"/>
      <c r="H28" s="31" t="s">
        <v>141</v>
      </c>
      <c r="I28" s="32">
        <v>899</v>
      </c>
      <c r="J28" s="31" t="s">
        <v>139</v>
      </c>
      <c r="K28" s="31"/>
      <c r="L28" s="31"/>
      <c r="M28" s="31"/>
      <c r="N28" s="31">
        <v>76.87</v>
      </c>
      <c r="O28" s="60">
        <v>3.78</v>
      </c>
      <c r="P28" s="30">
        <f t="shared" si="0"/>
        <v>76.87</v>
      </c>
      <c r="Q28" s="31">
        <f t="shared" si="1"/>
        <v>81452.99000000002</v>
      </c>
      <c r="S28" s="46"/>
      <c r="T28" s="46"/>
      <c r="U28" s="46"/>
      <c r="V28" s="46"/>
      <c r="W28" s="46"/>
      <c r="X28" s="46"/>
      <c r="Y28" s="46"/>
    </row>
    <row r="29" spans="1:17" ht="12" customHeight="1">
      <c r="A29" s="47"/>
      <c r="B29" s="47"/>
      <c r="C29" s="47"/>
      <c r="D29" s="47"/>
      <c r="E29" s="31"/>
      <c r="F29" s="31"/>
      <c r="G29" s="61"/>
      <c r="H29" s="31" t="s">
        <v>141</v>
      </c>
      <c r="I29" s="32">
        <v>900</v>
      </c>
      <c r="J29" s="31" t="s">
        <v>143</v>
      </c>
      <c r="K29" s="31">
        <v>504.39</v>
      </c>
      <c r="L29" s="31"/>
      <c r="M29" s="31"/>
      <c r="N29" s="31"/>
      <c r="O29" s="62"/>
      <c r="P29" s="30">
        <f t="shared" si="0"/>
        <v>504.39</v>
      </c>
      <c r="Q29" s="31">
        <f t="shared" si="1"/>
        <v>80948.60000000002</v>
      </c>
    </row>
    <row r="30" spans="1:17" ht="12" customHeight="1">
      <c r="A30" s="47"/>
      <c r="B30" s="47"/>
      <c r="C30" s="47"/>
      <c r="D30" s="47"/>
      <c r="E30" s="31"/>
      <c r="F30" s="31"/>
      <c r="G30" s="60"/>
      <c r="H30" s="31" t="s">
        <v>141</v>
      </c>
      <c r="I30" s="32">
        <v>901</v>
      </c>
      <c r="J30" s="31" t="s">
        <v>176</v>
      </c>
      <c r="K30" s="31"/>
      <c r="L30" s="31"/>
      <c r="M30" s="31"/>
      <c r="N30" s="31">
        <v>100</v>
      </c>
      <c r="O30" s="62"/>
      <c r="P30" s="30">
        <f t="shared" si="0"/>
        <v>100</v>
      </c>
      <c r="Q30" s="31">
        <f t="shared" si="1"/>
        <v>80848.60000000002</v>
      </c>
    </row>
    <row r="31" spans="1:17" ht="12" customHeight="1">
      <c r="A31" s="47"/>
      <c r="B31" s="47"/>
      <c r="C31" s="47"/>
      <c r="D31" s="47"/>
      <c r="E31" s="31"/>
      <c r="F31" s="31"/>
      <c r="G31" s="60"/>
      <c r="H31" s="31" t="s">
        <v>141</v>
      </c>
      <c r="I31" s="32">
        <v>902</v>
      </c>
      <c r="J31" s="31" t="s">
        <v>144</v>
      </c>
      <c r="K31" s="31"/>
      <c r="L31" s="31"/>
      <c r="M31" s="31"/>
      <c r="N31" s="31">
        <v>100</v>
      </c>
      <c r="O31" s="62"/>
      <c r="P31" s="30">
        <f t="shared" si="0"/>
        <v>100</v>
      </c>
      <c r="Q31" s="31">
        <f t="shared" si="1"/>
        <v>80748.60000000002</v>
      </c>
    </row>
    <row r="32" spans="1:21" ht="12" customHeight="1">
      <c r="A32" s="47"/>
      <c r="B32" s="47"/>
      <c r="C32" s="47"/>
      <c r="D32" s="47"/>
      <c r="E32" s="31"/>
      <c r="F32" s="31"/>
      <c r="G32" s="60"/>
      <c r="H32" s="31" t="s">
        <v>141</v>
      </c>
      <c r="I32" s="32">
        <v>903</v>
      </c>
      <c r="J32" s="31" t="s">
        <v>145</v>
      </c>
      <c r="K32" s="31"/>
      <c r="L32" s="31"/>
      <c r="M32" s="31"/>
      <c r="N32" s="31">
        <v>100</v>
      </c>
      <c r="O32" s="60"/>
      <c r="P32" s="30">
        <f t="shared" si="0"/>
        <v>100</v>
      </c>
      <c r="Q32" s="31">
        <f t="shared" si="1"/>
        <v>80648.60000000002</v>
      </c>
      <c r="U32" s="48"/>
    </row>
    <row r="33" spans="1:17" ht="12" customHeight="1">
      <c r="A33" s="47"/>
      <c r="B33" s="47"/>
      <c r="C33" s="47"/>
      <c r="D33" s="47"/>
      <c r="E33" s="31"/>
      <c r="F33" s="31"/>
      <c r="G33" s="60"/>
      <c r="H33" s="31" t="s">
        <v>141</v>
      </c>
      <c r="I33" s="32">
        <v>904</v>
      </c>
      <c r="J33" s="31" t="s">
        <v>146</v>
      </c>
      <c r="K33" s="31"/>
      <c r="L33" s="31"/>
      <c r="M33" s="31"/>
      <c r="N33" s="31">
        <v>100</v>
      </c>
      <c r="O33" s="60"/>
      <c r="P33" s="30">
        <f t="shared" si="0"/>
        <v>100</v>
      </c>
      <c r="Q33" s="31">
        <f t="shared" si="1"/>
        <v>80548.60000000002</v>
      </c>
    </row>
    <row r="34" spans="1:17" ht="12" customHeight="1">
      <c r="A34" s="47"/>
      <c r="B34" s="47"/>
      <c r="C34" s="47"/>
      <c r="D34" s="47"/>
      <c r="E34" s="31"/>
      <c r="F34" s="31"/>
      <c r="G34" s="60"/>
      <c r="H34" s="31" t="s">
        <v>141</v>
      </c>
      <c r="I34" s="32">
        <v>905</v>
      </c>
      <c r="J34" s="31" t="s">
        <v>147</v>
      </c>
      <c r="K34" s="31"/>
      <c r="L34" s="31"/>
      <c r="M34" s="31"/>
      <c r="N34" s="31">
        <v>100</v>
      </c>
      <c r="O34" s="60"/>
      <c r="P34" s="30">
        <f t="shared" si="0"/>
        <v>100</v>
      </c>
      <c r="Q34" s="31">
        <f t="shared" si="1"/>
        <v>80448.60000000002</v>
      </c>
    </row>
    <row r="35" spans="1:17" ht="12" customHeight="1">
      <c r="A35" s="47"/>
      <c r="B35" s="47"/>
      <c r="C35" s="47"/>
      <c r="D35" s="47"/>
      <c r="E35" s="31"/>
      <c r="F35" s="31"/>
      <c r="G35" s="60"/>
      <c r="H35" s="31" t="s">
        <v>141</v>
      </c>
      <c r="I35" s="32">
        <v>906</v>
      </c>
      <c r="J35" s="31" t="s">
        <v>148</v>
      </c>
      <c r="K35" s="31"/>
      <c r="L35" s="31"/>
      <c r="M35" s="31"/>
      <c r="N35" s="31">
        <v>200</v>
      </c>
      <c r="O35" s="60"/>
      <c r="P35" s="30">
        <f t="shared" si="0"/>
        <v>200</v>
      </c>
      <c r="Q35" s="31">
        <f t="shared" si="1"/>
        <v>80248.60000000002</v>
      </c>
    </row>
    <row r="36" spans="1:17" ht="12" customHeight="1">
      <c r="A36" s="47"/>
      <c r="B36" s="47"/>
      <c r="C36" s="47"/>
      <c r="D36" s="47"/>
      <c r="E36" s="31"/>
      <c r="F36" s="31"/>
      <c r="G36" s="60"/>
      <c r="H36" s="31" t="s">
        <v>141</v>
      </c>
      <c r="I36" s="32">
        <v>907</v>
      </c>
      <c r="J36" s="31" t="s">
        <v>149</v>
      </c>
      <c r="K36" s="31"/>
      <c r="L36" s="31"/>
      <c r="M36" s="31"/>
      <c r="N36" s="31">
        <v>200</v>
      </c>
      <c r="O36" s="60"/>
      <c r="P36" s="30">
        <f t="shared" si="0"/>
        <v>200</v>
      </c>
      <c r="Q36" s="31">
        <f t="shared" si="1"/>
        <v>80048.60000000002</v>
      </c>
    </row>
    <row r="37" spans="1:17" ht="12" customHeight="1">
      <c r="A37" s="47"/>
      <c r="B37" s="47"/>
      <c r="C37" s="47"/>
      <c r="D37" s="47"/>
      <c r="E37" s="31"/>
      <c r="F37" s="31"/>
      <c r="G37" s="60"/>
      <c r="H37" s="31" t="s">
        <v>141</v>
      </c>
      <c r="I37" s="32">
        <v>908</v>
      </c>
      <c r="J37" s="31" t="s">
        <v>140</v>
      </c>
      <c r="K37" s="31"/>
      <c r="L37" s="31"/>
      <c r="M37" s="31"/>
      <c r="N37" s="31">
        <v>10.95</v>
      </c>
      <c r="O37" s="60"/>
      <c r="P37" s="30">
        <f t="shared" si="0"/>
        <v>10.95</v>
      </c>
      <c r="Q37" s="31">
        <f t="shared" si="1"/>
        <v>80037.65000000002</v>
      </c>
    </row>
    <row r="38" spans="1:17" ht="12" customHeight="1">
      <c r="A38" s="47" t="s">
        <v>151</v>
      </c>
      <c r="B38" s="47" t="s">
        <v>129</v>
      </c>
      <c r="C38" s="47"/>
      <c r="D38" s="47"/>
      <c r="E38" s="31"/>
      <c r="F38" s="31">
        <v>177.99</v>
      </c>
      <c r="G38" s="58">
        <v>177.99</v>
      </c>
      <c r="H38" s="31" t="s">
        <v>152</v>
      </c>
      <c r="I38" s="32">
        <v>909</v>
      </c>
      <c r="J38" s="31" t="s">
        <v>153</v>
      </c>
      <c r="K38" s="31"/>
      <c r="L38" s="31"/>
      <c r="M38" s="31"/>
      <c r="N38" s="31">
        <v>710.53</v>
      </c>
      <c r="O38" s="60"/>
      <c r="P38" s="30">
        <f t="shared" si="0"/>
        <v>710.53</v>
      </c>
      <c r="Q38" s="31">
        <f t="shared" si="1"/>
        <v>79505.11000000003</v>
      </c>
    </row>
    <row r="39" spans="1:17" ht="12" customHeight="1">
      <c r="A39" s="47"/>
      <c r="B39" s="47"/>
      <c r="C39" s="47"/>
      <c r="D39" s="47"/>
      <c r="E39" s="31"/>
      <c r="F39" s="31"/>
      <c r="G39" s="60"/>
      <c r="H39" s="31" t="s">
        <v>154</v>
      </c>
      <c r="I39" s="32" t="s">
        <v>105</v>
      </c>
      <c r="J39" s="31" t="s">
        <v>106</v>
      </c>
      <c r="K39" s="31">
        <v>1222.47</v>
      </c>
      <c r="L39" s="31"/>
      <c r="M39" s="31"/>
      <c r="N39" s="31"/>
      <c r="O39" s="60"/>
      <c r="P39" s="30">
        <f t="shared" si="0"/>
        <v>1222.47</v>
      </c>
      <c r="Q39" s="31">
        <f t="shared" si="1"/>
        <v>78282.64000000003</v>
      </c>
    </row>
    <row r="40" spans="1:17" ht="12" customHeight="1">
      <c r="A40" s="47"/>
      <c r="B40" s="47"/>
      <c r="C40" s="47"/>
      <c r="D40" s="47"/>
      <c r="E40" s="31"/>
      <c r="F40" s="31"/>
      <c r="G40" s="60"/>
      <c r="H40" s="31" t="s">
        <v>154</v>
      </c>
      <c r="I40" s="32" t="s">
        <v>155</v>
      </c>
      <c r="J40" s="31" t="s">
        <v>109</v>
      </c>
      <c r="K40" s="31">
        <v>57.61</v>
      </c>
      <c r="L40" s="31"/>
      <c r="M40" s="31"/>
      <c r="N40" s="31"/>
      <c r="O40" s="60"/>
      <c r="P40" s="30">
        <f t="shared" si="0"/>
        <v>57.61</v>
      </c>
      <c r="Q40" s="31">
        <f t="shared" si="1"/>
        <v>78225.03000000003</v>
      </c>
    </row>
    <row r="41" spans="1:17" ht="12" customHeight="1">
      <c r="A41" s="47"/>
      <c r="B41" s="47"/>
      <c r="C41" s="47"/>
      <c r="D41" s="47"/>
      <c r="E41" s="31"/>
      <c r="F41" s="31"/>
      <c r="G41" s="60"/>
      <c r="H41" s="31" t="s">
        <v>154</v>
      </c>
      <c r="I41" s="32">
        <v>910</v>
      </c>
      <c r="J41" s="31" t="s">
        <v>106</v>
      </c>
      <c r="K41" s="31"/>
      <c r="L41" s="31">
        <v>64.6</v>
      </c>
      <c r="M41" s="31"/>
      <c r="N41" s="31"/>
      <c r="O41" s="60"/>
      <c r="P41" s="30">
        <f t="shared" si="0"/>
        <v>64.6</v>
      </c>
      <c r="Q41" s="31">
        <f t="shared" si="1"/>
        <v>78160.43000000002</v>
      </c>
    </row>
    <row r="42" spans="1:17" ht="12" customHeight="1">
      <c r="A42" s="47"/>
      <c r="B42" s="47"/>
      <c r="C42" s="47"/>
      <c r="D42" s="47"/>
      <c r="E42" s="31"/>
      <c r="F42" s="31"/>
      <c r="G42" s="60"/>
      <c r="H42" s="31" t="s">
        <v>154</v>
      </c>
      <c r="I42" s="32">
        <v>911</v>
      </c>
      <c r="J42" s="31" t="s">
        <v>139</v>
      </c>
      <c r="K42" s="31"/>
      <c r="L42" s="31"/>
      <c r="M42" s="31"/>
      <c r="N42" s="31">
        <v>32.9</v>
      </c>
      <c r="O42" s="60">
        <v>3.36</v>
      </c>
      <c r="P42" s="30">
        <f t="shared" si="0"/>
        <v>32.9</v>
      </c>
      <c r="Q42" s="31">
        <f t="shared" si="1"/>
        <v>78127.53000000003</v>
      </c>
    </row>
    <row r="43" spans="1:17" ht="12" customHeight="1">
      <c r="A43" s="47"/>
      <c r="B43" s="47"/>
      <c r="C43" s="47"/>
      <c r="D43" s="47"/>
      <c r="E43" s="31"/>
      <c r="F43" s="31"/>
      <c r="G43" s="60"/>
      <c r="H43" s="31" t="s">
        <v>154</v>
      </c>
      <c r="I43" s="32">
        <v>912</v>
      </c>
      <c r="J43" s="31" t="s">
        <v>131</v>
      </c>
      <c r="K43" s="31"/>
      <c r="L43" s="31"/>
      <c r="M43" s="31"/>
      <c r="N43" s="31">
        <v>390</v>
      </c>
      <c r="O43" s="60"/>
      <c r="P43" s="30">
        <f t="shared" si="0"/>
        <v>390</v>
      </c>
      <c r="Q43" s="31">
        <f t="shared" si="1"/>
        <v>77737.53000000003</v>
      </c>
    </row>
    <row r="44" spans="1:17" ht="12" customHeight="1">
      <c r="A44" s="47" t="s">
        <v>156</v>
      </c>
      <c r="B44" s="47" t="s">
        <v>129</v>
      </c>
      <c r="C44" s="47"/>
      <c r="D44" s="47"/>
      <c r="E44" s="31"/>
      <c r="F44" s="31">
        <v>196.44</v>
      </c>
      <c r="G44" s="58">
        <v>196.44</v>
      </c>
      <c r="H44" s="31" t="s">
        <v>154</v>
      </c>
      <c r="I44" s="32">
        <v>913</v>
      </c>
      <c r="J44" s="31" t="s">
        <v>157</v>
      </c>
      <c r="K44" s="31"/>
      <c r="L44" s="31"/>
      <c r="M44" s="31"/>
      <c r="N44" s="31">
        <v>270.62</v>
      </c>
      <c r="O44" s="60"/>
      <c r="P44" s="30">
        <f t="shared" si="0"/>
        <v>270.62</v>
      </c>
      <c r="Q44" s="39">
        <f t="shared" si="1"/>
        <v>77663.35000000003</v>
      </c>
    </row>
    <row r="45" spans="1:17" ht="12" customHeight="1">
      <c r="A45" s="47"/>
      <c r="B45" s="47"/>
      <c r="C45" s="47"/>
      <c r="D45" s="47"/>
      <c r="E45" s="31"/>
      <c r="F45" s="31"/>
      <c r="G45" s="60"/>
      <c r="H45" s="31" t="s">
        <v>158</v>
      </c>
      <c r="I45" s="32">
        <v>914</v>
      </c>
      <c r="J45" s="31" t="s">
        <v>139</v>
      </c>
      <c r="K45" s="31"/>
      <c r="L45" s="31"/>
      <c r="M45" s="31"/>
      <c r="N45" s="31">
        <v>36.87</v>
      </c>
      <c r="O45" s="60">
        <v>3.78</v>
      </c>
      <c r="P45" s="30">
        <f t="shared" si="0"/>
        <v>36.87</v>
      </c>
      <c r="Q45" s="31">
        <f t="shared" si="1"/>
        <v>77626.48000000004</v>
      </c>
    </row>
    <row r="46" spans="1:17" ht="12" customHeight="1">
      <c r="A46" s="47"/>
      <c r="B46" s="47"/>
      <c r="C46" s="47"/>
      <c r="D46" s="47"/>
      <c r="E46" s="31"/>
      <c r="F46" s="31"/>
      <c r="G46" s="60"/>
      <c r="H46" s="31" t="s">
        <v>158</v>
      </c>
      <c r="I46" s="32">
        <v>915</v>
      </c>
      <c r="J46" s="31" t="s">
        <v>159</v>
      </c>
      <c r="K46" s="31"/>
      <c r="L46" s="31">
        <v>29.98</v>
      </c>
      <c r="M46" s="31"/>
      <c r="N46" s="31"/>
      <c r="O46" s="60">
        <v>5</v>
      </c>
      <c r="P46" s="30">
        <f t="shared" si="0"/>
        <v>29.98</v>
      </c>
      <c r="Q46" s="31">
        <f t="shared" si="1"/>
        <v>77596.50000000004</v>
      </c>
    </row>
    <row r="47" spans="1:17" ht="12" customHeight="1">
      <c r="A47" s="47"/>
      <c r="B47" s="47"/>
      <c r="C47" s="47"/>
      <c r="D47" s="47"/>
      <c r="E47" s="31"/>
      <c r="F47" s="31"/>
      <c r="G47" s="60"/>
      <c r="H47" s="31" t="s">
        <v>158</v>
      </c>
      <c r="I47" s="32">
        <v>916</v>
      </c>
      <c r="J47" s="31" t="s">
        <v>136</v>
      </c>
      <c r="K47" s="31"/>
      <c r="L47" s="31"/>
      <c r="M47" s="31"/>
      <c r="N47" s="31">
        <v>212.94</v>
      </c>
      <c r="O47" s="60">
        <v>35.49</v>
      </c>
      <c r="P47" s="30">
        <f t="shared" si="0"/>
        <v>212.94</v>
      </c>
      <c r="Q47" s="31">
        <f t="shared" si="1"/>
        <v>77383.56000000004</v>
      </c>
    </row>
    <row r="48" spans="1:17" ht="12" customHeight="1">
      <c r="A48" s="47"/>
      <c r="B48" s="47"/>
      <c r="C48" s="47"/>
      <c r="D48" s="47"/>
      <c r="E48" s="31"/>
      <c r="F48" s="31"/>
      <c r="G48" s="60"/>
      <c r="H48" s="31" t="s">
        <v>160</v>
      </c>
      <c r="I48" s="32" t="s">
        <v>105</v>
      </c>
      <c r="J48" s="31" t="s">
        <v>106</v>
      </c>
      <c r="K48" s="31">
        <v>1222.47</v>
      </c>
      <c r="L48" s="31"/>
      <c r="M48" s="31"/>
      <c r="N48" s="31"/>
      <c r="O48" s="60"/>
      <c r="P48" s="30">
        <f t="shared" si="0"/>
        <v>1222.47</v>
      </c>
      <c r="Q48" s="31">
        <f t="shared" si="1"/>
        <v>76161.09000000004</v>
      </c>
    </row>
    <row r="49" spans="1:17" ht="12" customHeight="1">
      <c r="A49" s="47"/>
      <c r="B49" s="47"/>
      <c r="C49" s="47"/>
      <c r="D49" s="47"/>
      <c r="E49" s="31"/>
      <c r="F49" s="31"/>
      <c r="G49" s="60"/>
      <c r="H49" s="31" t="s">
        <v>160</v>
      </c>
      <c r="I49" s="32">
        <v>917</v>
      </c>
      <c r="J49" s="31" t="s">
        <v>106</v>
      </c>
      <c r="K49" s="31"/>
      <c r="L49" s="31">
        <v>33.09</v>
      </c>
      <c r="M49" s="31"/>
      <c r="N49" s="31"/>
      <c r="O49" s="60"/>
      <c r="P49" s="30">
        <f t="shared" si="0"/>
        <v>33.09</v>
      </c>
      <c r="Q49" s="31">
        <f t="shared" si="1"/>
        <v>76128.00000000004</v>
      </c>
    </row>
    <row r="50" spans="1:17" ht="12" customHeight="1">
      <c r="A50" s="47"/>
      <c r="B50" s="47"/>
      <c r="C50" s="47"/>
      <c r="D50" s="47"/>
      <c r="E50" s="31"/>
      <c r="F50" s="31"/>
      <c r="G50" s="60"/>
      <c r="H50" s="31" t="s">
        <v>160</v>
      </c>
      <c r="I50" s="32" t="s">
        <v>108</v>
      </c>
      <c r="J50" s="31" t="s">
        <v>109</v>
      </c>
      <c r="K50" s="31">
        <v>57.61</v>
      </c>
      <c r="L50" s="31"/>
      <c r="M50" s="31"/>
      <c r="N50" s="31"/>
      <c r="O50" s="60"/>
      <c r="P50" s="30">
        <f t="shared" si="0"/>
        <v>57.61</v>
      </c>
      <c r="Q50" s="31">
        <f t="shared" si="1"/>
        <v>76070.39000000004</v>
      </c>
    </row>
    <row r="51" spans="1:17" ht="12" customHeight="1">
      <c r="A51" s="47" t="s">
        <v>161</v>
      </c>
      <c r="B51" s="47" t="s">
        <v>129</v>
      </c>
      <c r="C51" s="47"/>
      <c r="D51" s="47"/>
      <c r="E51" s="31"/>
      <c r="F51" s="31">
        <v>205.49</v>
      </c>
      <c r="G51" s="58">
        <v>205.49</v>
      </c>
      <c r="H51" s="31" t="s">
        <v>160</v>
      </c>
      <c r="I51" s="32">
        <v>918</v>
      </c>
      <c r="J51" s="31" t="s">
        <v>131</v>
      </c>
      <c r="K51" s="31"/>
      <c r="L51" s="31"/>
      <c r="M51" s="31"/>
      <c r="N51" s="31">
        <v>390</v>
      </c>
      <c r="O51" s="60"/>
      <c r="P51" s="30">
        <f t="shared" si="0"/>
        <v>390</v>
      </c>
      <c r="Q51" s="31">
        <f t="shared" si="1"/>
        <v>75885.88000000005</v>
      </c>
    </row>
    <row r="52" spans="1:17" ht="12" customHeight="1">
      <c r="A52" s="47"/>
      <c r="B52" s="47"/>
      <c r="C52" s="47"/>
      <c r="D52" s="47"/>
      <c r="E52" s="31"/>
      <c r="F52" s="31"/>
      <c r="G52" s="60"/>
      <c r="H52" s="31" t="s">
        <v>162</v>
      </c>
      <c r="I52" s="32">
        <v>919</v>
      </c>
      <c r="J52" s="31" t="s">
        <v>131</v>
      </c>
      <c r="K52" s="31"/>
      <c r="L52" s="31"/>
      <c r="M52" s="31"/>
      <c r="N52" s="31">
        <v>795</v>
      </c>
      <c r="O52" s="60"/>
      <c r="P52" s="30">
        <f t="shared" si="0"/>
        <v>795</v>
      </c>
      <c r="Q52" s="31">
        <f t="shared" si="1"/>
        <v>75090.88000000005</v>
      </c>
    </row>
    <row r="53" spans="1:17" ht="12" customHeight="1">
      <c r="A53" s="47"/>
      <c r="B53" s="47"/>
      <c r="C53" s="47"/>
      <c r="D53" s="47"/>
      <c r="E53" s="31"/>
      <c r="F53" s="31"/>
      <c r="G53" s="60"/>
      <c r="H53" s="31" t="s">
        <v>162</v>
      </c>
      <c r="I53" s="32">
        <v>920</v>
      </c>
      <c r="J53" s="31" t="s">
        <v>163</v>
      </c>
      <c r="K53" s="31"/>
      <c r="L53" s="31"/>
      <c r="M53" s="31"/>
      <c r="N53" s="31">
        <v>252</v>
      </c>
      <c r="O53" s="60">
        <v>42</v>
      </c>
      <c r="P53" s="30">
        <f t="shared" si="0"/>
        <v>252</v>
      </c>
      <c r="Q53" s="31">
        <f t="shared" si="1"/>
        <v>74838.88000000005</v>
      </c>
    </row>
    <row r="54" spans="1:17" ht="12" customHeight="1">
      <c r="A54" s="47"/>
      <c r="B54" s="47"/>
      <c r="C54" s="47"/>
      <c r="D54" s="47"/>
      <c r="E54" s="31"/>
      <c r="F54" s="31"/>
      <c r="G54" s="60"/>
      <c r="H54" s="31" t="s">
        <v>164</v>
      </c>
      <c r="I54" s="32" t="s">
        <v>105</v>
      </c>
      <c r="J54" s="31" t="s">
        <v>106</v>
      </c>
      <c r="K54" s="31">
        <v>1222.47</v>
      </c>
      <c r="L54" s="31"/>
      <c r="M54" s="31"/>
      <c r="N54" s="31"/>
      <c r="O54" s="60"/>
      <c r="P54" s="30">
        <f t="shared" si="0"/>
        <v>1222.47</v>
      </c>
      <c r="Q54" s="31">
        <f t="shared" si="1"/>
        <v>73616.41000000005</v>
      </c>
    </row>
    <row r="55" spans="1:17" ht="12" customHeight="1">
      <c r="A55" s="47"/>
      <c r="B55" s="47"/>
      <c r="C55" s="47"/>
      <c r="D55" s="47"/>
      <c r="E55" s="31"/>
      <c r="F55" s="31"/>
      <c r="G55" s="60"/>
      <c r="H55" s="31" t="s">
        <v>164</v>
      </c>
      <c r="I55" s="32" t="s">
        <v>108</v>
      </c>
      <c r="J55" s="31" t="s">
        <v>109</v>
      </c>
      <c r="K55" s="31">
        <v>57.61</v>
      </c>
      <c r="L55" s="31"/>
      <c r="M55" s="31"/>
      <c r="N55" s="31"/>
      <c r="O55" s="60"/>
      <c r="P55" s="30">
        <f t="shared" si="0"/>
        <v>57.61</v>
      </c>
      <c r="Q55" s="31">
        <f t="shared" si="1"/>
        <v>73558.80000000005</v>
      </c>
    </row>
    <row r="56" spans="1:17" ht="12" customHeight="1">
      <c r="A56" s="47"/>
      <c r="B56" s="47"/>
      <c r="C56" s="47"/>
      <c r="D56" s="47"/>
      <c r="E56" s="31"/>
      <c r="F56" s="31"/>
      <c r="G56" s="60"/>
      <c r="H56" s="31" t="s">
        <v>164</v>
      </c>
      <c r="I56" s="32">
        <v>921</v>
      </c>
      <c r="J56" s="31" t="s">
        <v>106</v>
      </c>
      <c r="K56" s="31"/>
      <c r="L56" s="31">
        <v>54.8</v>
      </c>
      <c r="M56" s="31"/>
      <c r="N56" s="31"/>
      <c r="O56" s="60"/>
      <c r="P56" s="30">
        <f t="shared" si="0"/>
        <v>54.8</v>
      </c>
      <c r="Q56" s="31">
        <f t="shared" si="1"/>
        <v>73504.00000000004</v>
      </c>
    </row>
    <row r="57" spans="1:17" ht="12" customHeight="1">
      <c r="A57" s="47" t="s">
        <v>165</v>
      </c>
      <c r="B57" s="47" t="s">
        <v>166</v>
      </c>
      <c r="C57" s="47"/>
      <c r="D57" s="47"/>
      <c r="E57" s="31">
        <v>70</v>
      </c>
      <c r="F57" s="31"/>
      <c r="G57" s="58">
        <v>70</v>
      </c>
      <c r="H57" s="31" t="s">
        <v>164</v>
      </c>
      <c r="I57" s="32">
        <v>922</v>
      </c>
      <c r="J57" s="31" t="s">
        <v>143</v>
      </c>
      <c r="K57" s="31">
        <v>505.59</v>
      </c>
      <c r="L57" s="31"/>
      <c r="M57" s="31"/>
      <c r="N57" s="31"/>
      <c r="O57" s="60"/>
      <c r="P57" s="30">
        <f t="shared" si="0"/>
        <v>505.59</v>
      </c>
      <c r="Q57" s="39">
        <f t="shared" si="1"/>
        <v>73068.41000000005</v>
      </c>
    </row>
    <row r="58" spans="1:17" ht="12" customHeight="1">
      <c r="A58" s="47" t="s">
        <v>167</v>
      </c>
      <c r="B58" s="47" t="s">
        <v>129</v>
      </c>
      <c r="C58" s="47"/>
      <c r="D58" s="47"/>
      <c r="E58" s="31"/>
      <c r="F58" s="31">
        <v>194.16</v>
      </c>
      <c r="G58" s="58">
        <v>194.16</v>
      </c>
      <c r="H58" s="31" t="s">
        <v>168</v>
      </c>
      <c r="I58" s="32">
        <v>923</v>
      </c>
      <c r="J58" s="31" t="s">
        <v>169</v>
      </c>
      <c r="K58" s="34"/>
      <c r="L58" s="31"/>
      <c r="M58" s="31"/>
      <c r="N58" s="31">
        <v>36.87</v>
      </c>
      <c r="O58" s="60">
        <v>3.78</v>
      </c>
      <c r="P58" s="30">
        <f t="shared" si="0"/>
        <v>36.87</v>
      </c>
      <c r="Q58" s="31">
        <f t="shared" si="1"/>
        <v>73225.70000000006</v>
      </c>
    </row>
    <row r="59" spans="1:17" ht="12" customHeight="1">
      <c r="A59" s="47" t="s">
        <v>177</v>
      </c>
      <c r="B59" s="47" t="s">
        <v>178</v>
      </c>
      <c r="C59" s="47"/>
      <c r="D59" s="47">
        <v>645.78</v>
      </c>
      <c r="E59" s="31"/>
      <c r="F59" s="31"/>
      <c r="G59" s="58">
        <v>645.78</v>
      </c>
      <c r="H59" s="31" t="s">
        <v>168</v>
      </c>
      <c r="I59" s="32">
        <v>924</v>
      </c>
      <c r="J59" s="31" t="s">
        <v>170</v>
      </c>
      <c r="K59" s="34"/>
      <c r="L59" s="31"/>
      <c r="M59" s="31"/>
      <c r="N59" s="31">
        <v>350.53</v>
      </c>
      <c r="O59" s="60">
        <v>58.42</v>
      </c>
      <c r="P59" s="30">
        <f t="shared" si="0"/>
        <v>350.53</v>
      </c>
      <c r="Q59" s="31">
        <f t="shared" si="1"/>
        <v>73520.95000000006</v>
      </c>
    </row>
    <row r="60" spans="1:17" ht="12" customHeight="1">
      <c r="A60" s="47" t="s">
        <v>179</v>
      </c>
      <c r="B60" s="47" t="s">
        <v>178</v>
      </c>
      <c r="C60" s="47"/>
      <c r="D60" s="47">
        <v>825.06</v>
      </c>
      <c r="E60" s="31"/>
      <c r="F60" s="31"/>
      <c r="G60" s="58">
        <v>825.06</v>
      </c>
      <c r="H60" s="31" t="s">
        <v>168</v>
      </c>
      <c r="I60" s="32">
        <v>925</v>
      </c>
      <c r="J60" s="31" t="s">
        <v>171</v>
      </c>
      <c r="K60" s="34"/>
      <c r="L60" s="31"/>
      <c r="M60" s="31"/>
      <c r="N60" s="31">
        <v>999</v>
      </c>
      <c r="O60" s="60"/>
      <c r="P60" s="30">
        <f t="shared" si="0"/>
        <v>999</v>
      </c>
      <c r="Q60" s="31">
        <f t="shared" si="1"/>
        <v>73347.01000000005</v>
      </c>
    </row>
    <row r="61" spans="1:17" ht="12" customHeight="1">
      <c r="A61" s="47"/>
      <c r="B61" s="47"/>
      <c r="C61" s="47"/>
      <c r="D61" s="47"/>
      <c r="E61" s="31"/>
      <c r="F61" s="31"/>
      <c r="G61" s="60"/>
      <c r="H61" s="31" t="s">
        <v>172</v>
      </c>
      <c r="I61" s="32" t="s">
        <v>105</v>
      </c>
      <c r="J61" s="31" t="s">
        <v>106</v>
      </c>
      <c r="K61" s="31">
        <v>1222.47</v>
      </c>
      <c r="L61" s="31"/>
      <c r="M61" s="31"/>
      <c r="N61" s="31"/>
      <c r="O61" s="60"/>
      <c r="P61" s="30">
        <f t="shared" si="0"/>
        <v>1222.47</v>
      </c>
      <c r="Q61" s="31">
        <f t="shared" si="1"/>
        <v>72124.54000000005</v>
      </c>
    </row>
    <row r="62" spans="1:17" ht="12" customHeight="1">
      <c r="A62" s="47"/>
      <c r="B62" s="47"/>
      <c r="C62" s="47"/>
      <c r="D62" s="47"/>
      <c r="E62" s="31"/>
      <c r="F62" s="31"/>
      <c r="G62" s="60"/>
      <c r="H62" s="31" t="s">
        <v>172</v>
      </c>
      <c r="I62" s="32">
        <v>926</v>
      </c>
      <c r="J62" s="31" t="s">
        <v>106</v>
      </c>
      <c r="K62" s="31"/>
      <c r="L62" s="31">
        <v>178.574</v>
      </c>
      <c r="M62" s="31"/>
      <c r="N62" s="31"/>
      <c r="O62" s="60"/>
      <c r="P62" s="30">
        <f t="shared" si="0"/>
        <v>178.574</v>
      </c>
      <c r="Q62" s="31">
        <f t="shared" si="1"/>
        <v>71945.96600000006</v>
      </c>
    </row>
    <row r="63" spans="1:17" ht="12" customHeight="1">
      <c r="A63" s="47"/>
      <c r="B63" s="47"/>
      <c r="C63" s="47"/>
      <c r="D63" s="47"/>
      <c r="E63" s="31"/>
      <c r="F63" s="31"/>
      <c r="G63" s="60"/>
      <c r="H63" s="31" t="s">
        <v>172</v>
      </c>
      <c r="I63" s="32">
        <v>927</v>
      </c>
      <c r="J63" s="31" t="s">
        <v>173</v>
      </c>
      <c r="K63" s="31"/>
      <c r="L63" s="31">
        <v>50</v>
      </c>
      <c r="M63" s="31"/>
      <c r="N63" s="31"/>
      <c r="O63" s="60"/>
      <c r="P63" s="31">
        <v>50</v>
      </c>
      <c r="Q63" s="31">
        <f t="shared" si="1"/>
        <v>71895.96600000006</v>
      </c>
    </row>
    <row r="64" spans="1:17" ht="12" customHeight="1">
      <c r="A64" s="47"/>
      <c r="B64" s="47"/>
      <c r="C64" s="47"/>
      <c r="D64" s="47"/>
      <c r="E64" s="31"/>
      <c r="F64" s="31"/>
      <c r="G64" s="60"/>
      <c r="H64" s="31" t="s">
        <v>172</v>
      </c>
      <c r="I64" s="32" t="s">
        <v>108</v>
      </c>
      <c r="J64" s="31" t="s">
        <v>109</v>
      </c>
      <c r="K64" s="31">
        <v>57.61</v>
      </c>
      <c r="L64" s="31"/>
      <c r="M64" s="31"/>
      <c r="N64" s="31"/>
      <c r="O64" s="60"/>
      <c r="P64" s="30">
        <f t="shared" si="0"/>
        <v>57.61</v>
      </c>
      <c r="Q64" s="31">
        <f t="shared" si="1"/>
        <v>71838.35600000006</v>
      </c>
    </row>
    <row r="65" spans="1:17" ht="12" customHeight="1">
      <c r="A65" s="47"/>
      <c r="B65" s="47"/>
      <c r="C65" s="47"/>
      <c r="D65" s="47"/>
      <c r="E65" s="31"/>
      <c r="F65" s="31"/>
      <c r="G65" s="60"/>
      <c r="H65" s="31" t="s">
        <v>174</v>
      </c>
      <c r="I65" s="32">
        <v>928</v>
      </c>
      <c r="J65" s="31" t="s">
        <v>175</v>
      </c>
      <c r="K65" s="31"/>
      <c r="L65" s="31"/>
      <c r="M65" s="31"/>
      <c r="N65" s="31">
        <v>2040</v>
      </c>
      <c r="O65" s="60">
        <v>340</v>
      </c>
      <c r="P65" s="30">
        <f t="shared" si="0"/>
        <v>2040</v>
      </c>
      <c r="Q65" s="31">
        <f t="shared" si="1"/>
        <v>69798.35600000006</v>
      </c>
    </row>
    <row r="66" spans="1:17" ht="12" customHeight="1">
      <c r="A66" s="47"/>
      <c r="B66" s="47"/>
      <c r="C66" s="47"/>
      <c r="D66" s="47"/>
      <c r="E66" s="31"/>
      <c r="F66" s="31"/>
      <c r="G66" s="60"/>
      <c r="H66" s="31" t="s">
        <v>174</v>
      </c>
      <c r="I66" s="32">
        <v>929</v>
      </c>
      <c r="J66" s="31" t="s">
        <v>180</v>
      </c>
      <c r="K66" s="31"/>
      <c r="L66" s="31"/>
      <c r="M66" s="31"/>
      <c r="N66" s="31">
        <v>77.99</v>
      </c>
      <c r="O66" s="60"/>
      <c r="P66" s="30">
        <f t="shared" si="0"/>
        <v>77.99</v>
      </c>
      <c r="Q66" s="31">
        <f t="shared" si="1"/>
        <v>69720.36600000005</v>
      </c>
    </row>
    <row r="67" spans="1:17" ht="12" customHeight="1">
      <c r="A67" s="47" t="s">
        <v>181</v>
      </c>
      <c r="B67" s="47" t="s">
        <v>129</v>
      </c>
      <c r="C67" s="47"/>
      <c r="D67" s="47"/>
      <c r="E67" s="31"/>
      <c r="F67" s="31">
        <v>217.01</v>
      </c>
      <c r="G67" s="58">
        <v>217.01</v>
      </c>
      <c r="H67" s="31" t="s">
        <v>182</v>
      </c>
      <c r="I67" s="32">
        <v>930</v>
      </c>
      <c r="J67" s="31" t="s">
        <v>131</v>
      </c>
      <c r="K67" s="31"/>
      <c r="L67" s="31"/>
      <c r="M67" s="31"/>
      <c r="N67" s="31">
        <v>390</v>
      </c>
      <c r="O67" s="60"/>
      <c r="P67" s="30">
        <f t="shared" si="0"/>
        <v>390</v>
      </c>
      <c r="Q67" s="31">
        <f t="shared" si="1"/>
        <v>69547.37600000005</v>
      </c>
    </row>
    <row r="68" spans="1:17" ht="12" customHeight="1">
      <c r="A68" s="47"/>
      <c r="B68" s="47"/>
      <c r="C68" s="47"/>
      <c r="D68" s="47"/>
      <c r="E68" s="31"/>
      <c r="F68" s="31"/>
      <c r="G68" s="58"/>
      <c r="H68" s="31" t="s">
        <v>183</v>
      </c>
      <c r="I68" s="32">
        <v>931</v>
      </c>
      <c r="J68" s="31" t="s">
        <v>184</v>
      </c>
      <c r="K68" s="31"/>
      <c r="L68" s="31"/>
      <c r="M68" s="31"/>
      <c r="N68" s="31">
        <v>3899.7</v>
      </c>
      <c r="O68" s="60">
        <v>649.95</v>
      </c>
      <c r="P68" s="30">
        <f t="shared" si="0"/>
        <v>3899.7</v>
      </c>
      <c r="Q68" s="31">
        <f t="shared" si="1"/>
        <v>65647.67600000005</v>
      </c>
    </row>
    <row r="69" spans="1:17" ht="12" customHeight="1">
      <c r="A69" s="47"/>
      <c r="B69" s="47"/>
      <c r="C69" s="47"/>
      <c r="D69" s="47"/>
      <c r="E69" s="31"/>
      <c r="F69" s="31"/>
      <c r="G69" s="58"/>
      <c r="H69" s="31" t="s">
        <v>185</v>
      </c>
      <c r="I69" s="32" t="s">
        <v>105</v>
      </c>
      <c r="J69" s="31" t="s">
        <v>106</v>
      </c>
      <c r="K69" s="31">
        <v>1222.47</v>
      </c>
      <c r="L69" s="31"/>
      <c r="M69" s="31"/>
      <c r="N69" s="31"/>
      <c r="O69" s="60"/>
      <c r="P69" s="30">
        <f aca="true" t="shared" si="2" ref="P69:P116">SUM(K69:N69)</f>
        <v>1222.47</v>
      </c>
      <c r="Q69" s="31">
        <f aca="true" t="shared" si="3" ref="Q69:Q115">SUM(Q68+G69-P69)</f>
        <v>64425.20600000005</v>
      </c>
    </row>
    <row r="70" spans="1:17" ht="12" customHeight="1">
      <c r="A70" s="47"/>
      <c r="B70" s="47"/>
      <c r="C70" s="47"/>
      <c r="D70" s="47"/>
      <c r="E70" s="31"/>
      <c r="F70" s="31"/>
      <c r="G70" s="58"/>
      <c r="H70" s="31" t="s">
        <v>185</v>
      </c>
      <c r="I70" s="32">
        <v>932</v>
      </c>
      <c r="J70" s="31" t="s">
        <v>106</v>
      </c>
      <c r="K70" s="31">
        <v>350.23</v>
      </c>
      <c r="L70" s="31">
        <v>130.67</v>
      </c>
      <c r="M70" s="31"/>
      <c r="N70" s="31"/>
      <c r="O70" s="60"/>
      <c r="P70" s="30">
        <f t="shared" si="2"/>
        <v>480.9</v>
      </c>
      <c r="Q70" s="31">
        <f t="shared" si="3"/>
        <v>63944.30600000005</v>
      </c>
    </row>
    <row r="71" spans="1:17" ht="12" customHeight="1">
      <c r="A71" s="47"/>
      <c r="B71" s="47"/>
      <c r="C71" s="47"/>
      <c r="D71" s="47"/>
      <c r="E71" s="31"/>
      <c r="F71" s="31"/>
      <c r="G71" s="58"/>
      <c r="H71" s="31" t="s">
        <v>186</v>
      </c>
      <c r="I71" s="32">
        <v>933</v>
      </c>
      <c r="J71" s="31" t="s">
        <v>187</v>
      </c>
      <c r="K71" s="31"/>
      <c r="L71" s="31"/>
      <c r="M71" s="31"/>
      <c r="N71" s="31">
        <v>840</v>
      </c>
      <c r="O71" s="60">
        <v>140</v>
      </c>
      <c r="P71" s="30">
        <f t="shared" si="2"/>
        <v>840</v>
      </c>
      <c r="Q71" s="31">
        <f t="shared" si="3"/>
        <v>63104.30600000005</v>
      </c>
    </row>
    <row r="72" spans="1:17" ht="12" customHeight="1">
      <c r="A72" s="47"/>
      <c r="B72" s="47"/>
      <c r="C72" s="47"/>
      <c r="D72" s="47"/>
      <c r="E72" s="31"/>
      <c r="F72" s="31"/>
      <c r="G72" s="58"/>
      <c r="H72" s="31" t="s">
        <v>186</v>
      </c>
      <c r="I72" s="32">
        <v>934</v>
      </c>
      <c r="J72" s="31" t="s">
        <v>188</v>
      </c>
      <c r="K72" s="31"/>
      <c r="L72" s="31"/>
      <c r="M72" s="31"/>
      <c r="N72" s="31">
        <v>5531.4</v>
      </c>
      <c r="O72" s="60"/>
      <c r="P72" s="30">
        <f t="shared" si="2"/>
        <v>5531.4</v>
      </c>
      <c r="Q72" s="31">
        <f t="shared" si="3"/>
        <v>57572.906000000046</v>
      </c>
    </row>
    <row r="73" spans="1:17" ht="12" customHeight="1">
      <c r="A73" s="47"/>
      <c r="B73" s="47"/>
      <c r="C73" s="47"/>
      <c r="D73" s="47"/>
      <c r="E73" s="31"/>
      <c r="F73" s="31"/>
      <c r="G73" s="58"/>
      <c r="H73" s="31" t="s">
        <v>186</v>
      </c>
      <c r="I73" s="32">
        <v>935</v>
      </c>
      <c r="J73" s="31" t="s">
        <v>131</v>
      </c>
      <c r="K73" s="31"/>
      <c r="L73" s="31"/>
      <c r="M73" s="31"/>
      <c r="N73" s="31">
        <v>390</v>
      </c>
      <c r="O73" s="60"/>
      <c r="P73" s="30">
        <f t="shared" si="2"/>
        <v>390</v>
      </c>
      <c r="Q73" s="31">
        <f t="shared" si="3"/>
        <v>57182.906000000046</v>
      </c>
    </row>
    <row r="74" spans="1:17" ht="12" customHeight="1">
      <c r="A74" s="47" t="s">
        <v>189</v>
      </c>
      <c r="B74" s="47"/>
      <c r="C74" s="47"/>
      <c r="D74" s="47"/>
      <c r="E74" s="31"/>
      <c r="F74" s="31">
        <v>13.63</v>
      </c>
      <c r="G74" s="58">
        <f>SUM(C74:F74)</f>
        <v>13.63</v>
      </c>
      <c r="H74" s="31" t="s">
        <v>190</v>
      </c>
      <c r="I74" s="32">
        <v>936</v>
      </c>
      <c r="J74" s="31" t="s">
        <v>106</v>
      </c>
      <c r="K74" s="31">
        <v>44.66</v>
      </c>
      <c r="L74" s="31">
        <v>60.52</v>
      </c>
      <c r="M74" s="31"/>
      <c r="N74" s="31"/>
      <c r="O74" s="60"/>
      <c r="P74" s="30">
        <f t="shared" si="2"/>
        <v>105.18</v>
      </c>
      <c r="Q74" s="31">
        <f t="shared" si="3"/>
        <v>57091.35600000004</v>
      </c>
    </row>
    <row r="75" spans="1:17" ht="12" customHeight="1">
      <c r="A75" s="47" t="s">
        <v>189</v>
      </c>
      <c r="B75" s="47" t="s">
        <v>129</v>
      </c>
      <c r="C75" s="47"/>
      <c r="D75" s="47"/>
      <c r="E75" s="31"/>
      <c r="F75" s="31">
        <v>191.55</v>
      </c>
      <c r="G75" s="58">
        <f>SUM(C75:F75)</f>
        <v>191.55</v>
      </c>
      <c r="H75" s="31" t="s">
        <v>190</v>
      </c>
      <c r="I75" s="32">
        <v>937</v>
      </c>
      <c r="J75" s="31" t="s">
        <v>191</v>
      </c>
      <c r="K75" s="31"/>
      <c r="L75" s="31"/>
      <c r="M75" s="31"/>
      <c r="N75" s="31">
        <v>56.66</v>
      </c>
      <c r="O75" s="60">
        <v>2.22</v>
      </c>
      <c r="P75" s="30">
        <f t="shared" si="2"/>
        <v>56.66</v>
      </c>
      <c r="Q75" s="31">
        <f t="shared" si="3"/>
        <v>57226.24600000004</v>
      </c>
    </row>
    <row r="76" spans="1:17" ht="12" customHeight="1">
      <c r="A76" s="47"/>
      <c r="B76" s="47"/>
      <c r="C76" s="47"/>
      <c r="D76" s="47"/>
      <c r="E76" s="31"/>
      <c r="F76" s="31"/>
      <c r="G76" s="60"/>
      <c r="H76" s="31" t="s">
        <v>190</v>
      </c>
      <c r="I76" s="32">
        <v>938</v>
      </c>
      <c r="J76" s="31" t="s">
        <v>131</v>
      </c>
      <c r="K76" s="31"/>
      <c r="L76" s="31"/>
      <c r="M76" s="31"/>
      <c r="N76" s="31">
        <v>390</v>
      </c>
      <c r="O76" s="60"/>
      <c r="P76" s="30">
        <f t="shared" si="2"/>
        <v>390</v>
      </c>
      <c r="Q76" s="31">
        <f t="shared" si="3"/>
        <v>56836.24600000004</v>
      </c>
    </row>
    <row r="77" spans="1:17" ht="12" customHeight="1">
      <c r="A77" s="47"/>
      <c r="B77" s="47"/>
      <c r="C77" s="47"/>
      <c r="D77" s="47"/>
      <c r="E77" s="31"/>
      <c r="F77" s="31"/>
      <c r="G77" s="60"/>
      <c r="H77" s="31" t="s">
        <v>190</v>
      </c>
      <c r="I77" s="32">
        <v>939</v>
      </c>
      <c r="J77" s="31" t="s">
        <v>136</v>
      </c>
      <c r="K77" s="31"/>
      <c r="L77" s="31"/>
      <c r="M77" s="31"/>
      <c r="N77" s="31">
        <v>212.94</v>
      </c>
      <c r="O77" s="60">
        <v>35.49</v>
      </c>
      <c r="P77" s="30">
        <f t="shared" si="2"/>
        <v>212.94</v>
      </c>
      <c r="Q77" s="31">
        <f t="shared" si="3"/>
        <v>56623.30600000004</v>
      </c>
    </row>
    <row r="78" spans="1:17" ht="12" customHeight="1">
      <c r="A78" s="47"/>
      <c r="B78" s="47"/>
      <c r="C78" s="47"/>
      <c r="D78" s="47"/>
      <c r="E78" s="31"/>
      <c r="F78" s="31"/>
      <c r="G78" s="60"/>
      <c r="H78" s="31" t="s">
        <v>190</v>
      </c>
      <c r="I78" s="32">
        <v>940</v>
      </c>
      <c r="J78" s="31" t="s">
        <v>192</v>
      </c>
      <c r="K78" s="31"/>
      <c r="L78" s="31"/>
      <c r="M78" s="31"/>
      <c r="N78" s="31">
        <v>0</v>
      </c>
      <c r="O78" s="60"/>
      <c r="P78" s="31"/>
      <c r="Q78" s="31">
        <f t="shared" si="3"/>
        <v>56623.30600000004</v>
      </c>
    </row>
    <row r="79" spans="1:17" ht="12" customHeight="1">
      <c r="A79" s="47"/>
      <c r="B79" s="47"/>
      <c r="C79" s="47"/>
      <c r="D79" s="47"/>
      <c r="E79" s="31"/>
      <c r="F79" s="31"/>
      <c r="G79" s="60"/>
      <c r="H79" s="31" t="s">
        <v>193</v>
      </c>
      <c r="I79" s="32">
        <v>941</v>
      </c>
      <c r="J79" s="31" t="s">
        <v>194</v>
      </c>
      <c r="K79" s="31"/>
      <c r="L79" s="31"/>
      <c r="M79" s="31"/>
      <c r="N79" s="31">
        <v>40.9</v>
      </c>
      <c r="O79" s="60"/>
      <c r="P79" s="30">
        <f t="shared" si="2"/>
        <v>40.9</v>
      </c>
      <c r="Q79" s="31">
        <f t="shared" si="3"/>
        <v>56582.40600000004</v>
      </c>
    </row>
    <row r="80" spans="1:17" ht="12" customHeight="1">
      <c r="A80" s="47"/>
      <c r="B80" s="47"/>
      <c r="C80" s="47"/>
      <c r="D80" s="47"/>
      <c r="E80" s="31"/>
      <c r="F80" s="31"/>
      <c r="G80" s="60"/>
      <c r="H80" s="31" t="s">
        <v>195</v>
      </c>
      <c r="I80" s="32" t="s">
        <v>108</v>
      </c>
      <c r="J80" s="31" t="s">
        <v>196</v>
      </c>
      <c r="K80" s="31">
        <v>120.07</v>
      </c>
      <c r="L80" s="31"/>
      <c r="M80" s="31"/>
      <c r="N80" s="31"/>
      <c r="O80" s="60"/>
      <c r="P80" s="30">
        <f t="shared" si="2"/>
        <v>120.07</v>
      </c>
      <c r="Q80" s="31">
        <f t="shared" si="3"/>
        <v>56462.33600000004</v>
      </c>
    </row>
    <row r="81" spans="1:17" ht="12" customHeight="1">
      <c r="A81" s="47"/>
      <c r="B81" s="47"/>
      <c r="C81" s="47"/>
      <c r="D81" s="47"/>
      <c r="E81" s="31"/>
      <c r="F81" s="31"/>
      <c r="G81" s="60"/>
      <c r="H81" s="31" t="s">
        <v>197</v>
      </c>
      <c r="I81" s="32" t="s">
        <v>105</v>
      </c>
      <c r="J81" s="31" t="s">
        <v>106</v>
      </c>
      <c r="K81" s="31">
        <v>1222.47</v>
      </c>
      <c r="L81" s="31"/>
      <c r="M81" s="31"/>
      <c r="N81" s="31"/>
      <c r="O81" s="60"/>
      <c r="P81" s="30">
        <f t="shared" si="2"/>
        <v>1222.47</v>
      </c>
      <c r="Q81" s="39">
        <f t="shared" si="3"/>
        <v>55239.86600000004</v>
      </c>
    </row>
    <row r="82" spans="1:17" ht="12" customHeight="1">
      <c r="A82" s="47" t="s">
        <v>201</v>
      </c>
      <c r="B82" s="47" t="s">
        <v>129</v>
      </c>
      <c r="C82" s="47"/>
      <c r="D82" s="47"/>
      <c r="E82" s="31"/>
      <c r="F82" s="31">
        <v>212.35</v>
      </c>
      <c r="G82" s="58">
        <f>SUM(C82:F82)</f>
        <v>212.35</v>
      </c>
      <c r="H82" s="31" t="s">
        <v>198</v>
      </c>
      <c r="I82" s="32">
        <v>942</v>
      </c>
      <c r="J82" s="31" t="s">
        <v>191</v>
      </c>
      <c r="K82" s="31"/>
      <c r="L82" s="31"/>
      <c r="M82" s="31"/>
      <c r="N82" s="31">
        <v>61.9</v>
      </c>
      <c r="O82" s="60">
        <v>2.94</v>
      </c>
      <c r="P82" s="30">
        <f t="shared" si="2"/>
        <v>61.9</v>
      </c>
      <c r="Q82" s="31">
        <f t="shared" si="3"/>
        <v>55390.316000000035</v>
      </c>
    </row>
    <row r="83" spans="1:17" ht="12" customHeight="1">
      <c r="A83" s="47"/>
      <c r="B83" s="47"/>
      <c r="C83" s="47"/>
      <c r="D83" s="47"/>
      <c r="E83" s="31"/>
      <c r="F83" s="31"/>
      <c r="G83" s="60"/>
      <c r="H83" s="31" t="s">
        <v>198</v>
      </c>
      <c r="I83" s="32">
        <v>943</v>
      </c>
      <c r="J83" s="31" t="s">
        <v>139</v>
      </c>
      <c r="K83" s="31"/>
      <c r="L83" s="31"/>
      <c r="M83" s="31"/>
      <c r="N83" s="31">
        <v>85.42</v>
      </c>
      <c r="O83" s="60">
        <v>8.65</v>
      </c>
      <c r="P83" s="30">
        <f t="shared" si="2"/>
        <v>85.42</v>
      </c>
      <c r="Q83" s="31">
        <f t="shared" si="3"/>
        <v>55304.89600000004</v>
      </c>
    </row>
    <row r="84" spans="1:17" ht="12" customHeight="1">
      <c r="A84" s="47"/>
      <c r="B84" s="47"/>
      <c r="C84" s="47"/>
      <c r="D84" s="47"/>
      <c r="E84" s="31"/>
      <c r="F84" s="31"/>
      <c r="G84" s="60"/>
      <c r="H84" s="31" t="s">
        <v>198</v>
      </c>
      <c r="I84" s="32">
        <v>944</v>
      </c>
      <c r="J84" s="31" t="s">
        <v>159</v>
      </c>
      <c r="K84" s="31"/>
      <c r="L84" s="31">
        <v>20.15</v>
      </c>
      <c r="M84" s="31"/>
      <c r="N84" s="31"/>
      <c r="O84" s="60">
        <v>3.36</v>
      </c>
      <c r="P84" s="30">
        <f t="shared" si="2"/>
        <v>20.15</v>
      </c>
      <c r="Q84" s="31">
        <f t="shared" si="3"/>
        <v>55284.746000000036</v>
      </c>
    </row>
    <row r="85" spans="1:17" ht="12" customHeight="1">
      <c r="A85" s="47"/>
      <c r="B85" s="47"/>
      <c r="C85" s="47"/>
      <c r="D85" s="47"/>
      <c r="E85" s="31"/>
      <c r="F85" s="31"/>
      <c r="G85" s="60"/>
      <c r="H85" s="31" t="s">
        <v>198</v>
      </c>
      <c r="I85" s="32">
        <v>945</v>
      </c>
      <c r="J85" s="31" t="s">
        <v>199</v>
      </c>
      <c r="K85" s="31"/>
      <c r="L85" s="31">
        <v>40</v>
      </c>
      <c r="M85" s="31"/>
      <c r="N85" s="31"/>
      <c r="O85" s="60"/>
      <c r="P85" s="30">
        <f t="shared" si="2"/>
        <v>40</v>
      </c>
      <c r="Q85" s="31">
        <f t="shared" si="3"/>
        <v>55244.746000000036</v>
      </c>
    </row>
    <row r="86" spans="1:17" ht="12" customHeight="1">
      <c r="A86" s="47"/>
      <c r="B86" s="47"/>
      <c r="C86" s="47"/>
      <c r="D86" s="47"/>
      <c r="E86" s="31"/>
      <c r="F86" s="31"/>
      <c r="G86" s="60"/>
      <c r="H86" s="31" t="s">
        <v>198</v>
      </c>
      <c r="I86" s="32">
        <v>946</v>
      </c>
      <c r="J86" s="31" t="s">
        <v>106</v>
      </c>
      <c r="K86" s="31">
        <v>52.15</v>
      </c>
      <c r="L86" s="31">
        <v>44.9</v>
      </c>
      <c r="M86" s="31"/>
      <c r="N86" s="31"/>
      <c r="O86" s="60"/>
      <c r="P86" s="30">
        <f t="shared" si="2"/>
        <v>97.05</v>
      </c>
      <c r="Q86" s="31">
        <f t="shared" si="3"/>
        <v>55147.69600000003</v>
      </c>
    </row>
    <row r="87" spans="1:17" ht="12" customHeight="1">
      <c r="A87" s="47"/>
      <c r="B87" s="47"/>
      <c r="C87" s="47"/>
      <c r="D87" s="47"/>
      <c r="E87" s="31"/>
      <c r="F87" s="31"/>
      <c r="G87" s="60"/>
      <c r="H87" s="31" t="s">
        <v>198</v>
      </c>
      <c r="I87" s="32" t="s">
        <v>108</v>
      </c>
      <c r="J87" s="31" t="s">
        <v>109</v>
      </c>
      <c r="K87" s="31"/>
      <c r="L87" s="31">
        <v>62.46</v>
      </c>
      <c r="M87" s="31"/>
      <c r="N87" s="31"/>
      <c r="O87" s="60"/>
      <c r="P87" s="30">
        <f t="shared" si="2"/>
        <v>62.46</v>
      </c>
      <c r="Q87" s="31">
        <f t="shared" si="3"/>
        <v>55085.23600000003</v>
      </c>
    </row>
    <row r="88" spans="1:17" ht="12" customHeight="1">
      <c r="A88" s="47"/>
      <c r="B88" s="47"/>
      <c r="C88" s="47"/>
      <c r="D88" s="47"/>
      <c r="E88" s="31"/>
      <c r="F88" s="31"/>
      <c r="G88" s="60"/>
      <c r="H88" s="31" t="s">
        <v>198</v>
      </c>
      <c r="I88" s="32">
        <v>947</v>
      </c>
      <c r="J88" s="31" t="s">
        <v>131</v>
      </c>
      <c r="K88" s="31"/>
      <c r="L88" s="31"/>
      <c r="M88" s="31"/>
      <c r="N88" s="31">
        <v>390</v>
      </c>
      <c r="O88" s="60"/>
      <c r="P88" s="31">
        <f t="shared" si="2"/>
        <v>390</v>
      </c>
      <c r="Q88" s="31">
        <f t="shared" si="3"/>
        <v>54695.23600000003</v>
      </c>
    </row>
    <row r="89" spans="1:18" ht="12" customHeight="1">
      <c r="A89" s="47"/>
      <c r="B89" s="47"/>
      <c r="C89" s="47"/>
      <c r="D89" s="47"/>
      <c r="E89" s="31"/>
      <c r="F89" s="31"/>
      <c r="G89" s="60"/>
      <c r="H89" s="31" t="s">
        <v>200</v>
      </c>
      <c r="I89" s="32" t="s">
        <v>105</v>
      </c>
      <c r="J89" s="31" t="s">
        <v>106</v>
      </c>
      <c r="K89" s="31">
        <v>1300.62</v>
      </c>
      <c r="L89" s="31"/>
      <c r="M89" s="31"/>
      <c r="N89" s="31"/>
      <c r="O89" s="60"/>
      <c r="P89" s="30">
        <f t="shared" si="2"/>
        <v>1300.62</v>
      </c>
      <c r="Q89" s="39">
        <f t="shared" si="3"/>
        <v>53394.61600000003</v>
      </c>
      <c r="R89" s="48"/>
    </row>
    <row r="90" spans="1:17" ht="12" customHeight="1">
      <c r="A90" s="47"/>
      <c r="B90" s="47"/>
      <c r="C90" s="47"/>
      <c r="D90" s="47"/>
      <c r="E90" s="31"/>
      <c r="F90" s="31"/>
      <c r="G90" s="60"/>
      <c r="H90" s="37" t="s">
        <v>200</v>
      </c>
      <c r="I90" s="32">
        <v>948</v>
      </c>
      <c r="J90" s="31" t="s">
        <v>143</v>
      </c>
      <c r="K90" s="31">
        <v>781.03</v>
      </c>
      <c r="L90" s="31"/>
      <c r="M90" s="31"/>
      <c r="N90" s="31"/>
      <c r="O90" s="60"/>
      <c r="P90" s="30">
        <f t="shared" si="2"/>
        <v>781.03</v>
      </c>
      <c r="Q90" s="31">
        <f t="shared" si="3"/>
        <v>52613.58600000003</v>
      </c>
    </row>
    <row r="91" spans="1:17" ht="12" customHeight="1">
      <c r="A91" s="47" t="s">
        <v>224</v>
      </c>
      <c r="B91" s="47"/>
      <c r="C91" s="47"/>
      <c r="D91" s="47"/>
      <c r="E91" s="31"/>
      <c r="F91" s="31"/>
      <c r="G91" s="60"/>
      <c r="H91" s="37" t="s">
        <v>202</v>
      </c>
      <c r="I91" s="32">
        <v>949</v>
      </c>
      <c r="J91" s="31" t="s">
        <v>203</v>
      </c>
      <c r="K91" s="31"/>
      <c r="L91" s="31"/>
      <c r="M91" s="31"/>
      <c r="N91" s="31">
        <v>245</v>
      </c>
      <c r="O91" s="60"/>
      <c r="P91" s="30">
        <f t="shared" si="2"/>
        <v>245</v>
      </c>
      <c r="Q91" s="31">
        <f t="shared" si="3"/>
        <v>52368.58600000003</v>
      </c>
    </row>
    <row r="92" spans="1:17" ht="12" customHeight="1">
      <c r="A92" s="47" t="s">
        <v>216</v>
      </c>
      <c r="B92" s="47" t="s">
        <v>129</v>
      </c>
      <c r="C92" s="47"/>
      <c r="D92" s="47"/>
      <c r="E92" s="31"/>
      <c r="F92" s="31">
        <v>212.27</v>
      </c>
      <c r="G92" s="58">
        <v>212.27</v>
      </c>
      <c r="H92" s="37" t="s">
        <v>204</v>
      </c>
      <c r="I92" s="32">
        <v>950</v>
      </c>
      <c r="J92" s="31" t="s">
        <v>205</v>
      </c>
      <c r="K92" s="31"/>
      <c r="L92" s="31"/>
      <c r="M92" s="31"/>
      <c r="N92" s="31">
        <v>420</v>
      </c>
      <c r="O92" s="60"/>
      <c r="P92" s="30">
        <f t="shared" si="2"/>
        <v>420</v>
      </c>
      <c r="Q92" s="31">
        <f t="shared" si="3"/>
        <v>52160.85600000003</v>
      </c>
    </row>
    <row r="93" spans="1:17" ht="12" customHeight="1">
      <c r="A93" s="47"/>
      <c r="B93" s="47"/>
      <c r="C93" s="47"/>
      <c r="D93" s="47"/>
      <c r="E93" s="31"/>
      <c r="F93" s="31"/>
      <c r="G93" s="60"/>
      <c r="H93" s="37" t="s">
        <v>206</v>
      </c>
      <c r="I93" s="32">
        <v>951</v>
      </c>
      <c r="J93" s="31" t="s">
        <v>191</v>
      </c>
      <c r="K93" s="31"/>
      <c r="L93" s="31"/>
      <c r="M93" s="31"/>
      <c r="N93" s="31">
        <v>70.82</v>
      </c>
      <c r="O93" s="60">
        <v>3.37</v>
      </c>
      <c r="P93" s="30">
        <f t="shared" si="2"/>
        <v>70.82</v>
      </c>
      <c r="Q93" s="31">
        <f t="shared" si="3"/>
        <v>52090.03600000003</v>
      </c>
    </row>
    <row r="94" spans="1:17" ht="12" customHeight="1">
      <c r="A94" s="47"/>
      <c r="B94" s="47"/>
      <c r="C94" s="47"/>
      <c r="D94" s="47"/>
      <c r="E94" s="31"/>
      <c r="F94" s="31"/>
      <c r="G94" s="60"/>
      <c r="H94" s="37" t="s">
        <v>207</v>
      </c>
      <c r="I94" s="32">
        <v>952</v>
      </c>
      <c r="J94" s="31" t="s">
        <v>208</v>
      </c>
      <c r="K94" s="31"/>
      <c r="L94" s="31"/>
      <c r="M94" s="31"/>
      <c r="N94" s="31">
        <v>999</v>
      </c>
      <c r="O94" s="60"/>
      <c r="P94" s="31">
        <f t="shared" si="2"/>
        <v>999</v>
      </c>
      <c r="Q94" s="31">
        <f t="shared" si="3"/>
        <v>51091.03600000003</v>
      </c>
    </row>
    <row r="95" spans="1:17" ht="12" customHeight="1">
      <c r="A95" s="47"/>
      <c r="B95" s="47"/>
      <c r="C95" s="47"/>
      <c r="D95" s="47"/>
      <c r="E95" s="31"/>
      <c r="F95" s="31"/>
      <c r="G95" s="60"/>
      <c r="H95" s="37" t="s">
        <v>207</v>
      </c>
      <c r="I95" s="32">
        <v>953</v>
      </c>
      <c r="J95" s="31" t="s">
        <v>209</v>
      </c>
      <c r="K95" s="31"/>
      <c r="L95" s="31"/>
      <c r="M95" s="31"/>
      <c r="N95" s="31">
        <v>999</v>
      </c>
      <c r="O95" s="60"/>
      <c r="P95" s="31">
        <f t="shared" si="2"/>
        <v>999</v>
      </c>
      <c r="Q95" s="31">
        <f t="shared" si="3"/>
        <v>50092.03600000003</v>
      </c>
    </row>
    <row r="96" spans="1:17" ht="12" customHeight="1">
      <c r="A96" s="47"/>
      <c r="B96" s="47"/>
      <c r="C96" s="47"/>
      <c r="D96" s="47"/>
      <c r="E96" s="31"/>
      <c r="F96" s="31"/>
      <c r="G96" s="60"/>
      <c r="H96" s="37" t="s">
        <v>207</v>
      </c>
      <c r="I96" s="32">
        <v>954</v>
      </c>
      <c r="J96" s="31" t="s">
        <v>106</v>
      </c>
      <c r="K96" s="31">
        <v>11.75</v>
      </c>
      <c r="L96" s="31"/>
      <c r="M96" s="31"/>
      <c r="N96" s="31"/>
      <c r="O96" s="60"/>
      <c r="P96" s="30">
        <f t="shared" si="2"/>
        <v>11.75</v>
      </c>
      <c r="Q96" s="31">
        <f t="shared" si="3"/>
        <v>50080.28600000003</v>
      </c>
    </row>
    <row r="97" spans="1:17" ht="12" customHeight="1">
      <c r="A97" s="47"/>
      <c r="B97" s="47"/>
      <c r="C97" s="47"/>
      <c r="D97" s="47"/>
      <c r="E97" s="31"/>
      <c r="F97" s="31"/>
      <c r="G97" s="60"/>
      <c r="H97" s="37" t="s">
        <v>207</v>
      </c>
      <c r="I97" s="32" t="s">
        <v>105</v>
      </c>
      <c r="J97" s="31" t="s">
        <v>106</v>
      </c>
      <c r="K97" s="31">
        <v>1300.62</v>
      </c>
      <c r="L97" s="31"/>
      <c r="M97" s="31"/>
      <c r="N97" s="31"/>
      <c r="O97" s="60"/>
      <c r="P97" s="30">
        <f t="shared" si="2"/>
        <v>1300.62</v>
      </c>
      <c r="Q97" s="31">
        <f t="shared" si="3"/>
        <v>48779.66600000003</v>
      </c>
    </row>
    <row r="98" spans="1:17" ht="12" customHeight="1">
      <c r="A98" s="47"/>
      <c r="B98" s="47"/>
      <c r="C98" s="47"/>
      <c r="D98" s="47"/>
      <c r="E98" s="31"/>
      <c r="F98" s="31"/>
      <c r="G98" s="60"/>
      <c r="H98" s="37" t="s">
        <v>207</v>
      </c>
      <c r="I98" s="32">
        <v>955</v>
      </c>
      <c r="J98" s="31" t="s">
        <v>131</v>
      </c>
      <c r="K98" s="31"/>
      <c r="L98" s="31"/>
      <c r="M98" s="31"/>
      <c r="N98" s="31">
        <v>390</v>
      </c>
      <c r="O98" s="60"/>
      <c r="P98" s="31">
        <f t="shared" si="2"/>
        <v>390</v>
      </c>
      <c r="Q98" s="31">
        <f t="shared" si="3"/>
        <v>48389.66600000003</v>
      </c>
    </row>
    <row r="99" spans="1:17" ht="12" customHeight="1">
      <c r="A99" s="47" t="s">
        <v>217</v>
      </c>
      <c r="B99" s="47" t="s">
        <v>218</v>
      </c>
      <c r="C99" s="47"/>
      <c r="D99" s="47"/>
      <c r="E99" s="31">
        <v>350</v>
      </c>
      <c r="F99" s="31"/>
      <c r="G99" s="58">
        <v>350</v>
      </c>
      <c r="H99" s="37" t="s">
        <v>207</v>
      </c>
      <c r="I99" s="32" t="s">
        <v>108</v>
      </c>
      <c r="J99" s="31" t="s">
        <v>109</v>
      </c>
      <c r="K99" s="31">
        <v>62.46</v>
      </c>
      <c r="L99" s="31"/>
      <c r="M99" s="31"/>
      <c r="N99" s="31"/>
      <c r="O99" s="60"/>
      <c r="P99" s="30">
        <f t="shared" si="2"/>
        <v>62.46</v>
      </c>
      <c r="Q99" s="31">
        <f t="shared" si="3"/>
        <v>48677.20600000003</v>
      </c>
    </row>
    <row r="100" spans="1:17" ht="12" customHeight="1">
      <c r="A100" s="47"/>
      <c r="B100" s="47"/>
      <c r="C100" s="47"/>
      <c r="D100" s="47"/>
      <c r="E100" s="31"/>
      <c r="F100" s="31"/>
      <c r="G100" s="60"/>
      <c r="H100" s="37" t="s">
        <v>219</v>
      </c>
      <c r="I100" s="32">
        <v>956</v>
      </c>
      <c r="J100" s="31" t="s">
        <v>106</v>
      </c>
      <c r="K100" s="31">
        <v>21</v>
      </c>
      <c r="L100" s="31">
        <v>23.05</v>
      </c>
      <c r="M100" s="31"/>
      <c r="N100" s="31"/>
      <c r="O100" s="60"/>
      <c r="P100" s="31">
        <f t="shared" si="2"/>
        <v>44.05</v>
      </c>
      <c r="Q100" s="31">
        <f t="shared" si="3"/>
        <v>48633.156000000025</v>
      </c>
    </row>
    <row r="101" spans="1:17" ht="12" customHeight="1">
      <c r="A101" s="47"/>
      <c r="B101" s="47"/>
      <c r="C101" s="47"/>
      <c r="D101" s="47"/>
      <c r="E101" s="31"/>
      <c r="F101" s="31"/>
      <c r="G101" s="60"/>
      <c r="H101" s="37" t="s">
        <v>219</v>
      </c>
      <c r="I101" s="32" t="s">
        <v>105</v>
      </c>
      <c r="J101" s="31" t="s">
        <v>127</v>
      </c>
      <c r="K101" s="31">
        <v>1300.62</v>
      </c>
      <c r="L101" s="31"/>
      <c r="M101" s="31"/>
      <c r="N101" s="31"/>
      <c r="O101" s="60"/>
      <c r="P101" s="31">
        <f t="shared" si="2"/>
        <v>1300.62</v>
      </c>
      <c r="Q101" s="31">
        <f t="shared" si="3"/>
        <v>47332.53600000002</v>
      </c>
    </row>
    <row r="102" spans="1:17" ht="12" customHeight="1">
      <c r="A102" s="47"/>
      <c r="B102" s="47"/>
      <c r="C102" s="47"/>
      <c r="D102" s="47"/>
      <c r="E102" s="31"/>
      <c r="F102" s="31"/>
      <c r="G102" s="60"/>
      <c r="H102" s="37" t="s">
        <v>219</v>
      </c>
      <c r="I102" s="32">
        <v>957</v>
      </c>
      <c r="J102" s="31" t="s">
        <v>143</v>
      </c>
      <c r="K102" s="31">
        <v>534.99</v>
      </c>
      <c r="L102" s="31"/>
      <c r="M102" s="31"/>
      <c r="N102" s="31"/>
      <c r="O102" s="60"/>
      <c r="P102" s="31">
        <f t="shared" si="2"/>
        <v>534.99</v>
      </c>
      <c r="Q102" s="31">
        <f t="shared" si="3"/>
        <v>46797.546000000024</v>
      </c>
    </row>
    <row r="103" spans="1:17" ht="12" customHeight="1">
      <c r="A103" s="47"/>
      <c r="B103" s="47"/>
      <c r="C103" s="47"/>
      <c r="D103" s="47"/>
      <c r="E103" s="31"/>
      <c r="F103" s="31"/>
      <c r="G103" s="60"/>
      <c r="H103" s="37" t="s">
        <v>219</v>
      </c>
      <c r="I103" s="32" t="s">
        <v>108</v>
      </c>
      <c r="J103" s="31" t="s">
        <v>109</v>
      </c>
      <c r="K103" s="31">
        <v>62.46</v>
      </c>
      <c r="L103" s="31"/>
      <c r="M103" s="31"/>
      <c r="N103" s="31"/>
      <c r="O103" s="60"/>
      <c r="P103" s="31">
        <f t="shared" si="2"/>
        <v>62.46</v>
      </c>
      <c r="Q103" s="31">
        <f t="shared" si="3"/>
        <v>46735.086000000025</v>
      </c>
    </row>
    <row r="104" spans="1:17" ht="12" customHeight="1">
      <c r="A104" s="47"/>
      <c r="B104" s="47"/>
      <c r="C104" s="47"/>
      <c r="D104" s="47"/>
      <c r="E104" s="31"/>
      <c r="F104" s="31"/>
      <c r="G104" s="60"/>
      <c r="H104" s="37" t="s">
        <v>219</v>
      </c>
      <c r="I104" s="32">
        <v>958</v>
      </c>
      <c r="J104" s="31" t="s">
        <v>220</v>
      </c>
      <c r="K104" s="31"/>
      <c r="L104" s="31"/>
      <c r="M104" s="31"/>
      <c r="N104" s="31">
        <v>97.15</v>
      </c>
      <c r="O104" s="60">
        <v>9.93</v>
      </c>
      <c r="P104" s="31">
        <f t="shared" si="2"/>
        <v>97.15</v>
      </c>
      <c r="Q104" s="31">
        <f t="shared" si="3"/>
        <v>46637.93600000002</v>
      </c>
    </row>
    <row r="105" spans="1:17" ht="12" customHeight="1">
      <c r="A105" s="47"/>
      <c r="B105" s="47"/>
      <c r="C105" s="47"/>
      <c r="D105" s="47"/>
      <c r="E105" s="31"/>
      <c r="F105" s="31"/>
      <c r="G105" s="60"/>
      <c r="H105" s="37" t="s">
        <v>219</v>
      </c>
      <c r="I105" s="32">
        <v>959</v>
      </c>
      <c r="J105" s="31" t="s">
        <v>159</v>
      </c>
      <c r="K105" s="31"/>
      <c r="L105" s="31">
        <v>19.94</v>
      </c>
      <c r="M105" s="31"/>
      <c r="N105" s="31"/>
      <c r="O105" s="60">
        <v>3.32</v>
      </c>
      <c r="P105" s="31">
        <f t="shared" si="2"/>
        <v>19.94</v>
      </c>
      <c r="Q105" s="31">
        <f t="shared" si="3"/>
        <v>46617.99600000002</v>
      </c>
    </row>
    <row r="106" spans="1:17" ht="12" customHeight="1">
      <c r="A106" s="47"/>
      <c r="B106" s="47"/>
      <c r="C106" s="47"/>
      <c r="D106" s="47"/>
      <c r="E106" s="31"/>
      <c r="F106" s="31"/>
      <c r="G106" s="60"/>
      <c r="H106" s="37" t="s">
        <v>219</v>
      </c>
      <c r="I106" s="32">
        <v>960</v>
      </c>
      <c r="J106" s="31" t="s">
        <v>191</v>
      </c>
      <c r="K106" s="31"/>
      <c r="L106" s="31"/>
      <c r="M106" s="31"/>
      <c r="N106" s="31">
        <v>46.49</v>
      </c>
      <c r="O106" s="60">
        <v>2.21</v>
      </c>
      <c r="P106" s="31">
        <f t="shared" si="2"/>
        <v>46.49</v>
      </c>
      <c r="Q106" s="31">
        <f t="shared" si="3"/>
        <v>46571.50600000002</v>
      </c>
    </row>
    <row r="107" spans="1:17" ht="12" customHeight="1">
      <c r="A107" s="47"/>
      <c r="B107" s="47"/>
      <c r="C107" s="47"/>
      <c r="D107" s="47"/>
      <c r="E107" s="31"/>
      <c r="F107" s="31"/>
      <c r="G107" s="60"/>
      <c r="H107" s="37" t="s">
        <v>219</v>
      </c>
      <c r="I107" s="32">
        <v>961</v>
      </c>
      <c r="J107" s="31" t="s">
        <v>221</v>
      </c>
      <c r="K107" s="31"/>
      <c r="L107" s="31"/>
      <c r="M107" s="31">
        <v>28.8</v>
      </c>
      <c r="N107" s="31"/>
      <c r="O107" s="60">
        <v>4.8</v>
      </c>
      <c r="P107" s="31">
        <f t="shared" si="2"/>
        <v>28.8</v>
      </c>
      <c r="Q107" s="31">
        <f t="shared" si="3"/>
        <v>46542.70600000002</v>
      </c>
    </row>
    <row r="108" spans="1:17" ht="12" customHeight="1">
      <c r="A108" s="47"/>
      <c r="B108" s="47"/>
      <c r="C108" s="47"/>
      <c r="D108" s="47"/>
      <c r="E108" s="31"/>
      <c r="F108" s="31"/>
      <c r="G108" s="60"/>
      <c r="H108" s="37" t="s">
        <v>219</v>
      </c>
      <c r="I108" s="32">
        <v>962</v>
      </c>
      <c r="J108" s="31" t="s">
        <v>222</v>
      </c>
      <c r="K108" s="31"/>
      <c r="L108" s="31"/>
      <c r="M108" s="31"/>
      <c r="N108" s="31">
        <v>999</v>
      </c>
      <c r="O108" s="60"/>
      <c r="P108" s="31">
        <f t="shared" si="2"/>
        <v>999</v>
      </c>
      <c r="Q108" s="31">
        <f t="shared" si="3"/>
        <v>45543.70600000002</v>
      </c>
    </row>
    <row r="109" spans="1:17" ht="12" customHeight="1">
      <c r="A109" s="47"/>
      <c r="B109" s="47"/>
      <c r="C109" s="47"/>
      <c r="D109" s="47"/>
      <c r="E109" s="31"/>
      <c r="F109" s="31"/>
      <c r="G109" s="60"/>
      <c r="H109" s="37" t="s">
        <v>219</v>
      </c>
      <c r="I109" s="32">
        <v>963</v>
      </c>
      <c r="J109" s="31" t="s">
        <v>223</v>
      </c>
      <c r="K109" s="31"/>
      <c r="L109" s="31"/>
      <c r="M109" s="31"/>
      <c r="N109" s="31">
        <v>999</v>
      </c>
      <c r="O109" s="60"/>
      <c r="P109" s="31">
        <f t="shared" si="2"/>
        <v>999</v>
      </c>
      <c r="Q109" s="31">
        <f t="shared" si="3"/>
        <v>44544.70600000002</v>
      </c>
    </row>
    <row r="110" spans="1:17" ht="12" customHeight="1">
      <c r="A110" s="47"/>
      <c r="B110" s="47"/>
      <c r="C110" s="47"/>
      <c r="D110" s="47"/>
      <c r="E110" s="31"/>
      <c r="F110" s="31"/>
      <c r="G110" s="60"/>
      <c r="H110" s="37" t="s">
        <v>219</v>
      </c>
      <c r="I110" s="32">
        <v>964</v>
      </c>
      <c r="J110" s="31" t="s">
        <v>136</v>
      </c>
      <c r="K110" s="31"/>
      <c r="L110" s="31"/>
      <c r="M110" s="31"/>
      <c r="N110" s="31">
        <v>212.94</v>
      </c>
      <c r="O110" s="60">
        <v>35.49</v>
      </c>
      <c r="P110" s="31">
        <f t="shared" si="2"/>
        <v>212.94</v>
      </c>
      <c r="Q110" s="31">
        <f t="shared" si="3"/>
        <v>44331.76600000002</v>
      </c>
    </row>
    <row r="111" spans="1:17" ht="12" customHeight="1">
      <c r="A111" s="47"/>
      <c r="B111" s="47"/>
      <c r="C111" s="47"/>
      <c r="D111" s="47"/>
      <c r="E111" s="31"/>
      <c r="F111" s="31"/>
      <c r="G111" s="60"/>
      <c r="H111" s="37" t="s">
        <v>219</v>
      </c>
      <c r="I111" s="32">
        <v>965</v>
      </c>
      <c r="J111" s="31" t="s">
        <v>131</v>
      </c>
      <c r="K111" s="31"/>
      <c r="L111" s="31"/>
      <c r="M111" s="31"/>
      <c r="N111" s="31">
        <v>390</v>
      </c>
      <c r="O111" s="60"/>
      <c r="P111" s="31">
        <f t="shared" si="2"/>
        <v>390</v>
      </c>
      <c r="Q111" s="31">
        <f t="shared" si="3"/>
        <v>43941.76600000002</v>
      </c>
    </row>
    <row r="112" spans="1:17" ht="12" customHeight="1">
      <c r="A112" s="47"/>
      <c r="B112" s="47"/>
      <c r="C112" s="47"/>
      <c r="D112" s="47"/>
      <c r="E112" s="31"/>
      <c r="F112" s="31"/>
      <c r="G112" s="60"/>
      <c r="H112" s="37"/>
      <c r="I112" s="32"/>
      <c r="J112" s="31"/>
      <c r="K112" s="31"/>
      <c r="L112" s="31"/>
      <c r="M112" s="31"/>
      <c r="N112" s="31"/>
      <c r="O112" s="60"/>
      <c r="P112" s="31">
        <f t="shared" si="2"/>
        <v>0</v>
      </c>
      <c r="Q112" s="31">
        <f t="shared" si="3"/>
        <v>43941.76600000002</v>
      </c>
    </row>
    <row r="113" spans="1:17" ht="12" customHeight="1">
      <c r="A113" s="47"/>
      <c r="B113" s="47"/>
      <c r="C113" s="47"/>
      <c r="D113" s="47"/>
      <c r="E113" s="31"/>
      <c r="F113" s="31"/>
      <c r="G113" s="60"/>
      <c r="H113" s="37"/>
      <c r="I113" s="32"/>
      <c r="J113" s="31"/>
      <c r="K113" s="31"/>
      <c r="L113" s="31"/>
      <c r="M113" s="31"/>
      <c r="N113" s="31"/>
      <c r="O113" s="60"/>
      <c r="P113" s="31">
        <f t="shared" si="2"/>
        <v>0</v>
      </c>
      <c r="Q113" s="31">
        <f t="shared" si="3"/>
        <v>43941.76600000002</v>
      </c>
    </row>
    <row r="114" spans="1:17" ht="12" customHeight="1">
      <c r="A114" s="47"/>
      <c r="B114" s="47"/>
      <c r="C114" s="47"/>
      <c r="D114" s="47"/>
      <c r="E114" s="31"/>
      <c r="F114" s="31"/>
      <c r="G114" s="60"/>
      <c r="H114" s="37"/>
      <c r="I114" s="32"/>
      <c r="J114" s="31"/>
      <c r="K114" s="31"/>
      <c r="L114" s="31"/>
      <c r="M114" s="31"/>
      <c r="N114" s="31"/>
      <c r="O114" s="60"/>
      <c r="P114" s="31">
        <f t="shared" si="2"/>
        <v>0</v>
      </c>
      <c r="Q114" s="31">
        <f t="shared" si="3"/>
        <v>43941.76600000002</v>
      </c>
    </row>
    <row r="115" spans="1:17" ht="12" customHeight="1" thickBot="1">
      <c r="A115" s="47"/>
      <c r="B115" s="47"/>
      <c r="C115" s="47"/>
      <c r="D115" s="47"/>
      <c r="E115" s="31"/>
      <c r="F115" s="31"/>
      <c r="G115" s="60"/>
      <c r="H115" s="37"/>
      <c r="I115" s="32"/>
      <c r="J115" s="31"/>
      <c r="K115" s="31"/>
      <c r="L115" s="31"/>
      <c r="M115" s="31"/>
      <c r="N115" s="31"/>
      <c r="O115" s="60"/>
      <c r="P115" s="31">
        <f t="shared" si="2"/>
        <v>0</v>
      </c>
      <c r="Q115" s="31">
        <f t="shared" si="3"/>
        <v>43941.76600000002</v>
      </c>
    </row>
    <row r="116" spans="1:17" ht="12" customHeight="1" thickBot="1">
      <c r="A116" s="63" t="s">
        <v>115</v>
      </c>
      <c r="B116" s="45"/>
      <c r="C116" s="52">
        <f>SUM(C5:C115)</f>
        <v>37928</v>
      </c>
      <c r="D116" s="63">
        <f>SUM(D5:D115)</f>
        <v>1470.84</v>
      </c>
      <c r="E116" s="64">
        <f>SUM(E5:E115)</f>
        <v>11169.72</v>
      </c>
      <c r="F116" s="65">
        <f>SUM(F5:F115)</f>
        <v>2120.6800000000003</v>
      </c>
      <c r="G116" s="51">
        <f>SUM(G5:G115)</f>
        <v>52689.240000000005</v>
      </c>
      <c r="H116" s="66" t="s">
        <v>115</v>
      </c>
      <c r="I116" s="63"/>
      <c r="J116" s="67"/>
      <c r="K116" s="50">
        <f>SUM(K5:K115)</f>
        <v>18415.749999999996</v>
      </c>
      <c r="L116" s="52">
        <f>SUM(L5:L115)</f>
        <v>4076.4340000000007</v>
      </c>
      <c r="M116" s="49">
        <f>SUM(M5:M115)</f>
        <v>28.8</v>
      </c>
      <c r="N116" s="52">
        <f>SUM(N5:N115)</f>
        <v>28743.93</v>
      </c>
      <c r="O116" s="68">
        <f>SUM(O5:O115)</f>
        <v>1551.19</v>
      </c>
      <c r="P116" s="52">
        <f t="shared" si="2"/>
        <v>51264.914</v>
      </c>
      <c r="Q116" s="51">
        <f>SUM(Q115)</f>
        <v>43941.76600000002</v>
      </c>
    </row>
    <row r="117" spans="1:17" ht="12" customHeight="1" thickBot="1">
      <c r="A117" s="97" t="s">
        <v>114</v>
      </c>
      <c r="B117" s="98"/>
      <c r="C117" s="52"/>
      <c r="D117" s="63"/>
      <c r="E117" s="64"/>
      <c r="F117" s="65"/>
      <c r="G117" s="69">
        <f>SUM(C116:F116)</f>
        <v>52689.24</v>
      </c>
      <c r="H117" s="99" t="s">
        <v>116</v>
      </c>
      <c r="I117" s="100"/>
      <c r="J117" s="70"/>
      <c r="K117" s="70"/>
      <c r="L117" s="70"/>
      <c r="M117" s="70"/>
      <c r="N117" s="70"/>
      <c r="O117" s="70"/>
      <c r="P117" s="70"/>
      <c r="Q117" s="71">
        <f>SUM(K116:N116)</f>
        <v>51264.914</v>
      </c>
    </row>
    <row r="118" ht="12" customHeight="1">
      <c r="G118" s="72"/>
    </row>
    <row r="119" spans="1:17" ht="12" customHeight="1" thickBo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1"/>
      <c r="Q119" s="40"/>
    </row>
    <row r="120" spans="1:16" ht="15.75" customHeight="1" thickBot="1">
      <c r="A120" s="73" t="s">
        <v>102</v>
      </c>
      <c r="B120" s="74" t="s">
        <v>210</v>
      </c>
      <c r="C120" s="75">
        <v>47435</v>
      </c>
      <c r="D120" s="76" t="s">
        <v>117</v>
      </c>
      <c r="E120" s="77"/>
      <c r="F120" s="74">
        <f>SUM(Q4)</f>
        <v>42517.44</v>
      </c>
      <c r="G120" s="78" t="s">
        <v>115</v>
      </c>
      <c r="H120" s="75">
        <f>SUM(C120+F120)</f>
        <v>89952.44</v>
      </c>
      <c r="J120" s="79"/>
      <c r="K120" s="40"/>
      <c r="L120" s="40" t="s">
        <v>118</v>
      </c>
      <c r="M120" s="40"/>
      <c r="N120" s="40"/>
      <c r="O120" s="40"/>
      <c r="P120" s="41"/>
    </row>
    <row r="121" spans="1:17" ht="12" thickBot="1">
      <c r="A121" s="40"/>
      <c r="B121" s="40"/>
      <c r="C121" s="40"/>
      <c r="D121" s="40"/>
      <c r="E121" s="40"/>
      <c r="F121" s="40"/>
      <c r="G121" s="40"/>
      <c r="H121" s="80"/>
      <c r="I121" s="40"/>
      <c r="J121" s="40"/>
      <c r="K121" s="40"/>
      <c r="L121" s="40"/>
      <c r="M121" s="40"/>
      <c r="N121" s="40"/>
      <c r="O121" s="81"/>
      <c r="P121" s="41"/>
      <c r="Q121" s="41"/>
    </row>
    <row r="122" spans="1:17" ht="11.25">
      <c r="A122" s="40"/>
      <c r="B122" s="82" t="s">
        <v>119</v>
      </c>
      <c r="C122" s="43">
        <v>47435</v>
      </c>
      <c r="D122" s="40"/>
      <c r="E122" s="40"/>
      <c r="F122" s="40"/>
      <c r="G122" s="40"/>
      <c r="H122" s="42" t="s">
        <v>120</v>
      </c>
      <c r="I122" s="83"/>
      <c r="J122" s="84">
        <f>SUM(G116)</f>
        <v>52689.240000000005</v>
      </c>
      <c r="K122" s="40"/>
      <c r="L122" s="40"/>
      <c r="M122" s="40"/>
      <c r="N122" s="40"/>
      <c r="O122" s="40"/>
      <c r="P122" s="40"/>
      <c r="Q122" s="40"/>
    </row>
    <row r="123" spans="1:17" ht="12" thickBot="1">
      <c r="A123" s="40"/>
      <c r="B123" s="85" t="s">
        <v>121</v>
      </c>
      <c r="C123" s="86">
        <f>SUM(Q115)</f>
        <v>43941.76600000002</v>
      </c>
      <c r="D123" s="40"/>
      <c r="E123" s="87"/>
      <c r="F123" s="40"/>
      <c r="G123" s="40"/>
      <c r="H123" s="44" t="s">
        <v>122</v>
      </c>
      <c r="I123" s="88"/>
      <c r="J123" s="89">
        <f>SUM(Q117)</f>
        <v>51264.914</v>
      </c>
      <c r="K123" s="40"/>
      <c r="L123" s="40"/>
      <c r="M123" s="40"/>
      <c r="N123" s="40"/>
      <c r="O123" s="40"/>
      <c r="P123" s="40"/>
      <c r="Q123" s="40"/>
    </row>
    <row r="124" spans="1:17" ht="12" thickBot="1">
      <c r="A124" s="40"/>
      <c r="B124" s="90" t="s">
        <v>89</v>
      </c>
      <c r="C124" s="91">
        <f>SUM(C122:C123)</f>
        <v>91376.76600000002</v>
      </c>
      <c r="D124" s="40"/>
      <c r="E124" s="40"/>
      <c r="F124" s="40"/>
      <c r="G124" s="40"/>
      <c r="H124" s="92" t="s">
        <v>123</v>
      </c>
      <c r="I124" s="93"/>
      <c r="J124" s="94">
        <f>SUM(H120+G117-Q117)</f>
        <v>91376.766</v>
      </c>
      <c r="K124" s="40"/>
      <c r="L124" s="40"/>
      <c r="M124" s="40"/>
      <c r="N124" s="40"/>
      <c r="O124" s="40"/>
      <c r="P124" s="40"/>
      <c r="Q124" s="40"/>
    </row>
    <row r="127" ht="11.25">
      <c r="A127" s="16" t="s">
        <v>211</v>
      </c>
    </row>
    <row r="128" spans="1:2" ht="11.25">
      <c r="A128" s="16" t="s">
        <v>212</v>
      </c>
      <c r="B128" s="16" t="s">
        <v>213</v>
      </c>
    </row>
    <row r="129" ht="11.25">
      <c r="A129" s="16" t="s">
        <v>214</v>
      </c>
    </row>
    <row r="130" spans="1:3" ht="11.25">
      <c r="A130" s="95" t="s">
        <v>215</v>
      </c>
      <c r="C130" s="96">
        <v>3054.26</v>
      </c>
    </row>
  </sheetData>
  <sheetProtection/>
  <mergeCells count="2">
    <mergeCell ref="A117:B117"/>
    <mergeCell ref="H117:I1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19221190 - Ellie Crossland</cp:lastModifiedBy>
  <cp:lastPrinted>2024-01-15T07:55:14Z</cp:lastPrinted>
  <dcterms:created xsi:type="dcterms:W3CDTF">2013-11-07T14:51:22Z</dcterms:created>
  <dcterms:modified xsi:type="dcterms:W3CDTF">2024-03-25T05:22:47Z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