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firstSheet="1" activeTab="1"/>
  </bookViews>
  <sheets>
    <sheet name="TO DO" sheetId="1" state="hidden" r:id="rId1"/>
    <sheet name="Cash Book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<sst xmlns="http://schemas.openxmlformats.org/spreadsheetml/2006/main" count="338" uniqueCount="193">
  <si>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</si>
  <si>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</si>
  <si>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</si>
  <si>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</si>
  <si>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</si>
  <si>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</si>
  <si>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</si>
  <si>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</si>
  <si>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</si>
  <si>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</si>
  <si>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</si>
  <si>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</si>
  <si>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</si>
  <si>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</si>
  <si>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</si>
  <si>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</si>
  <si>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</si>
  <si>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</si>
  <si>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</si>
  <si>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</si>
  <si>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</si>
  <si>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</si>
  <si>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</si>
  <si>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</si>
  <si>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</si>
  <si>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</si>
  <si>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</si>
  <si>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</si>
  <si>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</si>
  <si>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</si>
  <si>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</si>
  <si>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</si>
  <si>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</si>
  <si>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</si>
  <si>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</si>
  <si>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</si>
  <si>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</si>
  <si>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</si>
  <si>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</si>
  <si>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</si>
  <si>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</si>
  <si>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</si>
  <si>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</si>
  <si>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</si>
  <si>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</si>
  <si>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</si>
  <si>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</si>
  <si>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</si>
  <si>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</si>
  <si>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</si>
  <si>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</si>
  <si>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</si>
  <si>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</si>
  <si>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</si>
  <si>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</si>
  <si>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</si>
  <si>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</si>
  <si>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</si>
  <si>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</si>
  <si>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</si>
  <si>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</si>
  <si>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</si>
  <si>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</si>
  <si>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</si>
  <si>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</si>
  <si>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</si>
  <si>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</si>
  <si>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</si>
  <si>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</si>
  <si>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</si>
  <si>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</si>
  <si>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</si>
  <si>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</si>
  <si>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</si>
  <si>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</si>
  <si>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</si>
  <si>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</si>
  <si>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</si>
  <si>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</si>
  <si>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</si>
  <si>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</si>
  <si>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</si>
  <si>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</si>
  <si>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</si>
  <si>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</si>
  <si>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</si>
  <si>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</si>
  <si>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</si>
  <si>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</si>
  <si>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RECEIPTS AND PAYMENT SUMMARY FOR YEAR ENDING 31.03.22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</si>
  <si>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</si>
  <si>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</si>
  <si>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</si>
  <si>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</si>
  <si>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</si>
  <si>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</si>
  <si>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</si>
  <si>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</si>
  <si>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</si>
  <si>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</si>
  <si>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</si>
  <si>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</si>
  <si>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01.04.21</t>
  </si>
  <si>
    <t>PSDF</t>
  </si>
  <si>
    <t>26.04.21</t>
  </si>
  <si>
    <t>DD</t>
  </si>
  <si>
    <t>S J Smith</t>
  </si>
  <si>
    <t>M Ellis</t>
  </si>
  <si>
    <t>Salop Drain Services</t>
  </si>
  <si>
    <t>Info Solutions</t>
  </si>
  <si>
    <t>Zurich Insurance</t>
  </si>
  <si>
    <t>Highline Electrical</t>
  </si>
  <si>
    <t>British Gas</t>
  </si>
  <si>
    <t>Water Plus</t>
  </si>
  <si>
    <t>INCOME TOTAL</t>
  </si>
  <si>
    <t>EXPENSE TOTAL</t>
  </si>
  <si>
    <t>TOTAL</t>
  </si>
  <si>
    <t>Shropshire Council</t>
  </si>
  <si>
    <t>22.04.21</t>
  </si>
  <si>
    <t>HMRC VAT refund</t>
  </si>
  <si>
    <t>08.05.21</t>
  </si>
  <si>
    <t>RG Peate</t>
  </si>
  <si>
    <t>17.05.21</t>
  </si>
  <si>
    <t>B Smith</t>
  </si>
  <si>
    <t>web orchard</t>
  </si>
  <si>
    <t>salc</t>
  </si>
  <si>
    <t>BACS</t>
  </si>
  <si>
    <t>23.04.21</t>
  </si>
  <si>
    <t>04.05.21</t>
  </si>
  <si>
    <t>Nest Pensions</t>
  </si>
  <si>
    <t>24.05.21</t>
  </si>
  <si>
    <t>28.05.21</t>
  </si>
  <si>
    <t>02.06.21</t>
  </si>
  <si>
    <t>E Frances</t>
  </si>
  <si>
    <t>24.06.21</t>
  </si>
  <si>
    <t>28.06.21</t>
  </si>
  <si>
    <t>J Ince</t>
  </si>
  <si>
    <t>HMRC</t>
  </si>
  <si>
    <t>Terry Jones Solicitors</t>
  </si>
  <si>
    <t>19.07.21</t>
  </si>
  <si>
    <t>Worthen &amp; Brockton Bowling Club</t>
  </si>
  <si>
    <t>Snailbeach Village Hall</t>
  </si>
  <si>
    <t>Arrow County Supplies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</si>
  <si>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</si>
  <si>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01.07.21</t>
  </si>
  <si>
    <t>02.07.21</t>
  </si>
  <si>
    <t xml:space="preserve">                                                                                                                                                                                            </t>
  </si>
  <si>
    <t>22.07.21</t>
  </si>
  <si>
    <t>26.07.21</t>
  </si>
  <si>
    <t>30.07.21</t>
  </si>
  <si>
    <t>18.08.21</t>
  </si>
  <si>
    <t>M E &amp; A Hughes</t>
  </si>
  <si>
    <t>W J Morris &amp; Son</t>
  </si>
  <si>
    <t>24.08.21</t>
  </si>
  <si>
    <t>Worthen &amp; District Gardening Club</t>
  </si>
  <si>
    <t>Midlands Air Ambulance</t>
  </si>
  <si>
    <t>Welsh Air Ambulance</t>
  </si>
  <si>
    <t>Worthen Newsletter</t>
  </si>
  <si>
    <t>Hope Newsletter</t>
  </si>
  <si>
    <t>Snailbeach Newsletter</t>
  </si>
  <si>
    <t>01.09.21</t>
  </si>
  <si>
    <t>W R Pugh</t>
  </si>
  <si>
    <t>24.09.21</t>
  </si>
  <si>
    <t>Wood Matters</t>
  </si>
  <si>
    <t>PKF Littlejohn</t>
  </si>
  <si>
    <t>P Chesters</t>
  </si>
  <si>
    <t>05.05.21</t>
  </si>
  <si>
    <t>Cheque Cancelled</t>
  </si>
  <si>
    <t>27.09.21</t>
  </si>
  <si>
    <t>01.10.21</t>
  </si>
  <si>
    <t>25.10.21</t>
  </si>
  <si>
    <t>ME &amp; A Hughes</t>
  </si>
  <si>
    <t>WRR Pugh</t>
  </si>
  <si>
    <t>Stretton Stonemasons</t>
  </si>
  <si>
    <t>04.10.21</t>
  </si>
  <si>
    <t>24.11.21</t>
  </si>
  <si>
    <t>29.10.21</t>
  </si>
  <si>
    <t>29.11.21</t>
  </si>
  <si>
    <t>Frank Painter</t>
  </si>
  <si>
    <t>Phils Tool Hire</t>
  </si>
  <si>
    <t>02.12.21</t>
  </si>
  <si>
    <t>30.11.21</t>
  </si>
  <si>
    <t>20.12.21</t>
  </si>
  <si>
    <t>21.12.21</t>
  </si>
  <si>
    <t>M Williams</t>
  </si>
  <si>
    <t>23.12.21</t>
  </si>
  <si>
    <t>24.12.21</t>
  </si>
  <si>
    <t>KM Heating and Plumbing</t>
  </si>
  <si>
    <t>31.12.21</t>
  </si>
  <si>
    <t>24.01.22</t>
  </si>
  <si>
    <t>31.01.22</t>
  </si>
  <si>
    <t>Information Commissioner</t>
  </si>
  <si>
    <t>Information Solutions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</si>
</sst>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71" fontId="21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19" borderId="2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2" fontId="21" fillId="13" borderId="15" xfId="0" applyNumberFormat="1" applyFont="1" applyFill="1" applyBorder="1" applyAlignment="1">
      <alignment/>
    </xf>
    <xf numFmtId="0" fontId="21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5" xfId="0" applyNumberFormat="1" applyFont="1" applyBorder="1" applyAlignment="1">
      <alignment horizontal="center"/>
    </xf>
    <xf numFmtId="4" fontId="22" fillId="0" borderId="15" xfId="0" applyNumberFormat="1" applyFont="1" applyFill="1" applyBorder="1" applyAlignment="1">
      <alignment horizontal="left"/>
    </xf>
    <xf numFmtId="4" fontId="22" fillId="0" borderId="15" xfId="44" applyNumberFormat="1" applyFont="1" applyFill="1" applyBorder="1" applyAlignment="1">
      <alignment horizontal="left"/>
    </xf>
    <xf numFmtId="0" fontId="45" fillId="19" borderId="0" xfId="0" applyFont="1" applyFill="1" applyAlignment="1">
      <alignment/>
    </xf>
    <xf numFmtId="0" fontId="21" fillId="35" borderId="16" xfId="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0" fontId="22" fillId="13" borderId="0" xfId="0" applyFont="1" applyFill="1" applyBorder="1" applyAlignment="1">
      <alignment/>
    </xf>
    <xf numFmtId="4" fontId="22" fillId="13" borderId="0" xfId="0" applyNumberFormat="1" applyFont="1" applyFill="1" applyBorder="1" applyAlignment="1">
      <alignment/>
    </xf>
    <xf numFmtId="4" fontId="21" fillId="35" borderId="1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0" fontId="22" fillId="13" borderId="22" xfId="0" applyFont="1" applyFill="1" applyBorder="1" applyAlignment="1">
      <alignment/>
    </xf>
    <xf numFmtId="0" fontId="22" fillId="13" borderId="23" xfId="0" applyFont="1" applyFill="1" applyBorder="1" applyAlignment="1">
      <alignment/>
    </xf>
    <xf numFmtId="4" fontId="22" fillId="13" borderId="23" xfId="0" applyNumberFormat="1" applyFont="1" applyFill="1" applyBorder="1" applyAlignment="1">
      <alignment/>
    </xf>
    <xf numFmtId="2" fontId="22" fillId="13" borderId="23" xfId="0" applyNumberFormat="1" applyFont="1" applyFill="1" applyBorder="1" applyAlignment="1">
      <alignment/>
    </xf>
    <xf numFmtId="4" fontId="21" fillId="13" borderId="2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45" fillId="0" borderId="0" xfId="0" applyFont="1" applyAlignment="1">
      <alignment/>
    </xf>
    <xf numFmtId="4" fontId="46" fillId="13" borderId="21" xfId="0" applyNumberFormat="1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47" fillId="0" borderId="15" xfId="0" applyNumberFormat="1" applyFont="1" applyBorder="1" applyAlignment="1">
      <alignment/>
    </xf>
    <xf numFmtId="4" fontId="47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91">
      <selection activeCell="J113" sqref="J113"/>
    </sheetView>
  </sheetViews>
  <sheetFormatPr defaultColWidth="9.140625" defaultRowHeight="15"/>
  <cols>
    <col min="1" max="1" width="7.00390625" style="66" customWidth="1"/>
    <col min="2" max="2" width="11.28125" style="66" bestFit="1" customWidth="1"/>
    <col min="3" max="3" width="8.7109375" style="66" bestFit="1" customWidth="1"/>
    <col min="4" max="4" width="6.8515625" style="66" customWidth="1"/>
    <col min="5" max="5" width="7.00390625" style="66" bestFit="1" customWidth="1"/>
    <col min="6" max="6" width="6.28125" style="66" bestFit="1" customWidth="1"/>
    <col min="7" max="7" width="9.00390625" style="66" bestFit="1" customWidth="1"/>
    <col min="8" max="8" width="6.8515625" style="66" customWidth="1"/>
    <col min="9" max="9" width="7.8515625" style="66" customWidth="1"/>
    <col min="10" max="10" width="14.8515625" style="66" customWidth="1"/>
    <col min="11" max="11" width="7.8515625" style="66" bestFit="1" customWidth="1"/>
    <col min="12" max="12" width="7.00390625" style="66" bestFit="1" customWidth="1"/>
    <col min="13" max="13" width="6.7109375" style="66" bestFit="1" customWidth="1"/>
    <col min="14" max="14" width="8.57421875" style="66" customWidth="1"/>
    <col min="15" max="15" width="5.8515625" style="66" customWidth="1"/>
    <col min="16" max="16" width="7.8515625" style="66" bestFit="1" customWidth="1"/>
    <col min="17" max="17" width="8.7109375" style="66" bestFit="1" customWidth="1"/>
    <col min="18" max="16384" width="9.140625" style="66" customWidth="1"/>
  </cols>
  <sheetData>
    <row r="1" spans="1:17" ht="11.25">
      <c r="A1" s="16" t="s">
        <v>85</v>
      </c>
      <c r="B1" s="17"/>
      <c r="C1" s="17"/>
      <c r="D1" s="17"/>
      <c r="E1" s="17"/>
      <c r="F1" s="17"/>
      <c r="G1" s="17"/>
      <c r="H1" s="17" t="s">
        <v>89</v>
      </c>
      <c r="I1" s="17"/>
      <c r="J1" s="17"/>
      <c r="K1" s="17"/>
      <c r="L1" s="17"/>
      <c r="M1" s="17"/>
      <c r="N1" s="17"/>
      <c r="O1" s="17"/>
      <c r="P1" s="17"/>
      <c r="Q1" s="18"/>
    </row>
    <row r="2" spans="1:17" ht="12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1.25">
      <c r="A3" s="22" t="s">
        <v>90</v>
      </c>
      <c r="B3" s="23"/>
      <c r="C3" s="23"/>
      <c r="D3" s="23"/>
      <c r="E3" s="23"/>
      <c r="F3" s="23"/>
      <c r="G3" s="24"/>
      <c r="H3" s="16" t="s">
        <v>91</v>
      </c>
      <c r="I3" s="17"/>
      <c r="J3" s="17"/>
      <c r="K3" s="17"/>
      <c r="L3" s="17"/>
      <c r="M3" s="17"/>
      <c r="N3" s="17"/>
      <c r="O3" s="17"/>
      <c r="P3" s="17"/>
      <c r="Q3" s="25" t="s">
        <v>92</v>
      </c>
    </row>
    <row r="4" spans="1:17" ht="12" thickBot="1">
      <c r="A4" s="26" t="s">
        <v>93</v>
      </c>
      <c r="B4" s="27" t="s">
        <v>94</v>
      </c>
      <c r="C4" s="27" t="s">
        <v>87</v>
      </c>
      <c r="D4" s="27" t="s">
        <v>88</v>
      </c>
      <c r="E4" s="27" t="s">
        <v>95</v>
      </c>
      <c r="F4" s="27" t="s">
        <v>86</v>
      </c>
      <c r="G4" s="28"/>
      <c r="H4" s="19" t="s">
        <v>93</v>
      </c>
      <c r="I4" s="20" t="s">
        <v>96</v>
      </c>
      <c r="J4" s="20" t="s">
        <v>94</v>
      </c>
      <c r="K4" s="20" t="s">
        <v>97</v>
      </c>
      <c r="L4" s="20" t="s">
        <v>98</v>
      </c>
      <c r="M4" s="20" t="s">
        <v>99</v>
      </c>
      <c r="N4" s="20" t="s">
        <v>100</v>
      </c>
      <c r="O4" s="20" t="s">
        <v>88</v>
      </c>
      <c r="P4" s="20" t="s">
        <v>101</v>
      </c>
      <c r="Q4" s="29">
        <v>31025.78</v>
      </c>
    </row>
    <row r="5" spans="1:17" ht="11.25">
      <c r="A5" s="30" t="s">
        <v>102</v>
      </c>
      <c r="B5" s="30" t="s">
        <v>103</v>
      </c>
      <c r="C5" s="30"/>
      <c r="D5" s="30"/>
      <c r="E5" s="31"/>
      <c r="F5" s="31">
        <v>1.87</v>
      </c>
      <c r="G5" s="67">
        <f>SUM(C5:F5)</f>
        <v>1.87</v>
      </c>
      <c r="H5" s="32"/>
      <c r="I5" s="32"/>
      <c r="J5" s="32"/>
      <c r="K5" s="32"/>
      <c r="L5" s="32"/>
      <c r="M5" s="32"/>
      <c r="N5" s="32"/>
      <c r="O5" s="33"/>
      <c r="P5" s="32">
        <f>SUM(K5:N5)</f>
        <v>0</v>
      </c>
      <c r="Q5" s="34">
        <f>SUM(Q4+G5-P5)</f>
        <v>31027.649999999998</v>
      </c>
    </row>
    <row r="6" spans="1:17" ht="11.25">
      <c r="A6" s="30" t="s">
        <v>102</v>
      </c>
      <c r="B6" s="30" t="s">
        <v>117</v>
      </c>
      <c r="C6" s="30">
        <v>37144</v>
      </c>
      <c r="D6" s="30"/>
      <c r="E6" s="31"/>
      <c r="F6" s="31"/>
      <c r="G6" s="68">
        <f>SUM(C6:F6)</f>
        <v>37144</v>
      </c>
      <c r="H6" s="32"/>
      <c r="I6" s="32"/>
      <c r="J6" s="32"/>
      <c r="K6" s="32"/>
      <c r="L6" s="32"/>
      <c r="M6" s="32"/>
      <c r="N6" s="32"/>
      <c r="O6" s="33"/>
      <c r="P6" s="32"/>
      <c r="Q6" s="34">
        <f aca="true" t="shared" si="0" ref="Q6:Q69">SUM(Q5+G6-P6)</f>
        <v>68171.65</v>
      </c>
    </row>
    <row r="7" spans="1:17" ht="11.25">
      <c r="A7" s="35"/>
      <c r="B7" s="35"/>
      <c r="C7" s="36"/>
      <c r="D7" s="37"/>
      <c r="E7" s="38"/>
      <c r="F7" s="39"/>
      <c r="G7" s="39"/>
      <c r="H7" s="40" t="s">
        <v>104</v>
      </c>
      <c r="I7" s="41" t="s">
        <v>126</v>
      </c>
      <c r="J7" s="42" t="s">
        <v>106</v>
      </c>
      <c r="K7" s="40">
        <v>960.32</v>
      </c>
      <c r="L7" s="40"/>
      <c r="M7" s="40"/>
      <c r="N7" s="40"/>
      <c r="O7" s="43"/>
      <c r="P7" s="69">
        <f aca="true" t="shared" si="1" ref="P7:P70">SUM(K7:N7)</f>
        <v>960.32</v>
      </c>
      <c r="Q7" s="44">
        <f t="shared" si="0"/>
        <v>67211.32999999999</v>
      </c>
    </row>
    <row r="8" spans="1:17" ht="11.25">
      <c r="A8" s="35"/>
      <c r="B8" s="35"/>
      <c r="C8" s="38"/>
      <c r="D8" s="37"/>
      <c r="E8" s="38"/>
      <c r="F8" s="39"/>
      <c r="G8" s="39"/>
      <c r="H8" s="40" t="s">
        <v>104</v>
      </c>
      <c r="I8" s="41">
        <v>725</v>
      </c>
      <c r="J8" s="42" t="s">
        <v>106</v>
      </c>
      <c r="K8" s="40">
        <v>103.08</v>
      </c>
      <c r="L8" s="40">
        <v>66.5</v>
      </c>
      <c r="M8" s="40"/>
      <c r="N8" s="40"/>
      <c r="O8" s="43"/>
      <c r="P8" s="69">
        <f t="shared" si="1"/>
        <v>169.57999999999998</v>
      </c>
      <c r="Q8" s="44">
        <f t="shared" si="0"/>
        <v>67041.74999999999</v>
      </c>
    </row>
    <row r="9" spans="1:17" ht="11.25">
      <c r="A9" s="35"/>
      <c r="B9" s="35"/>
      <c r="C9" s="35"/>
      <c r="D9" s="35"/>
      <c r="E9" s="39"/>
      <c r="F9" s="39"/>
      <c r="G9" s="39"/>
      <c r="H9" s="40" t="s">
        <v>104</v>
      </c>
      <c r="I9" s="45">
        <v>726</v>
      </c>
      <c r="J9" s="40" t="s">
        <v>107</v>
      </c>
      <c r="K9" s="40"/>
      <c r="L9" s="40"/>
      <c r="M9" s="40"/>
      <c r="N9" s="40">
        <v>200</v>
      </c>
      <c r="O9" s="43"/>
      <c r="P9" s="69">
        <f t="shared" si="1"/>
        <v>200</v>
      </c>
      <c r="Q9" s="44">
        <f t="shared" si="0"/>
        <v>66841.74999999999</v>
      </c>
    </row>
    <row r="10" spans="1:17" ht="11.25">
      <c r="A10" s="35"/>
      <c r="B10" s="35"/>
      <c r="C10" s="35"/>
      <c r="D10" s="35"/>
      <c r="E10" s="39"/>
      <c r="F10" s="39"/>
      <c r="G10" s="39"/>
      <c r="H10" s="46" t="s">
        <v>104</v>
      </c>
      <c r="I10" s="41">
        <v>727</v>
      </c>
      <c r="J10" s="47" t="s">
        <v>108</v>
      </c>
      <c r="K10" s="40"/>
      <c r="L10" s="40"/>
      <c r="M10" s="40"/>
      <c r="N10" s="40">
        <v>240</v>
      </c>
      <c r="O10" s="43"/>
      <c r="P10" s="69">
        <f t="shared" si="1"/>
        <v>240</v>
      </c>
      <c r="Q10" s="44">
        <f t="shared" si="0"/>
        <v>66601.74999999999</v>
      </c>
    </row>
    <row r="11" spans="1:17" ht="11.25">
      <c r="A11" s="35"/>
      <c r="B11" s="35"/>
      <c r="C11" s="35"/>
      <c r="D11" s="35"/>
      <c r="E11" s="39"/>
      <c r="F11" s="39"/>
      <c r="G11" s="39"/>
      <c r="H11" s="46" t="s">
        <v>104</v>
      </c>
      <c r="I11" s="41">
        <v>728</v>
      </c>
      <c r="J11" s="44" t="s">
        <v>109</v>
      </c>
      <c r="K11" s="40"/>
      <c r="L11" s="40">
        <v>7.19</v>
      </c>
      <c r="M11" s="40"/>
      <c r="N11" s="40"/>
      <c r="O11" s="43">
        <v>1.2</v>
      </c>
      <c r="P11" s="69">
        <f t="shared" si="1"/>
        <v>7.19</v>
      </c>
      <c r="Q11" s="44">
        <f t="shared" si="0"/>
        <v>66594.55999999998</v>
      </c>
    </row>
    <row r="12" spans="1:17" ht="11.25">
      <c r="A12" s="35"/>
      <c r="B12" s="35"/>
      <c r="C12" s="35"/>
      <c r="D12" s="35"/>
      <c r="E12" s="39"/>
      <c r="F12" s="39"/>
      <c r="G12" s="39"/>
      <c r="H12" s="46" t="s">
        <v>104</v>
      </c>
      <c r="I12" s="41">
        <v>729</v>
      </c>
      <c r="J12" s="44" t="s">
        <v>110</v>
      </c>
      <c r="K12" s="40"/>
      <c r="L12" s="40"/>
      <c r="M12" s="40"/>
      <c r="N12" s="40">
        <v>1642.31</v>
      </c>
      <c r="O12" s="43"/>
      <c r="P12" s="69">
        <f t="shared" si="1"/>
        <v>1642.31</v>
      </c>
      <c r="Q12" s="44">
        <f t="shared" si="0"/>
        <v>64952.249999999985</v>
      </c>
    </row>
    <row r="13" spans="1:17" ht="11.25">
      <c r="A13" s="35"/>
      <c r="B13" s="35"/>
      <c r="C13" s="35"/>
      <c r="D13" s="35"/>
      <c r="E13" s="39"/>
      <c r="F13" s="39"/>
      <c r="G13" s="39"/>
      <c r="H13" s="46" t="s">
        <v>104</v>
      </c>
      <c r="I13" s="41">
        <v>730</v>
      </c>
      <c r="J13" s="44" t="s">
        <v>111</v>
      </c>
      <c r="K13" s="40"/>
      <c r="L13" s="40"/>
      <c r="M13" s="40"/>
      <c r="N13" s="40">
        <v>93</v>
      </c>
      <c r="O13" s="43">
        <v>15.5</v>
      </c>
      <c r="P13" s="69">
        <f t="shared" si="1"/>
        <v>93</v>
      </c>
      <c r="Q13" s="44">
        <f t="shared" si="0"/>
        <v>64859.249999999985</v>
      </c>
    </row>
    <row r="14" spans="1:17" ht="11.25">
      <c r="A14" s="35"/>
      <c r="B14" s="35"/>
      <c r="C14" s="35"/>
      <c r="D14" s="35"/>
      <c r="E14" s="39"/>
      <c r="F14" s="39"/>
      <c r="G14" s="39"/>
      <c r="H14" s="46" t="s">
        <v>104</v>
      </c>
      <c r="I14" s="41">
        <v>731</v>
      </c>
      <c r="J14" s="44" t="s">
        <v>112</v>
      </c>
      <c r="K14" s="40"/>
      <c r="L14" s="40"/>
      <c r="M14" s="40"/>
      <c r="N14" s="40">
        <v>52.5</v>
      </c>
      <c r="O14" s="43">
        <v>2.5</v>
      </c>
      <c r="P14" s="69">
        <f t="shared" si="1"/>
        <v>52.5</v>
      </c>
      <c r="Q14" s="44">
        <f t="shared" si="0"/>
        <v>64806.749999999985</v>
      </c>
    </row>
    <row r="15" spans="1:17" ht="11.25">
      <c r="A15" s="35"/>
      <c r="B15" s="35"/>
      <c r="C15" s="35"/>
      <c r="D15" s="35"/>
      <c r="E15" s="39"/>
      <c r="F15" s="39"/>
      <c r="G15" s="39"/>
      <c r="H15" s="46" t="s">
        <v>104</v>
      </c>
      <c r="I15" s="41">
        <v>732</v>
      </c>
      <c r="J15" s="44" t="s">
        <v>113</v>
      </c>
      <c r="K15" s="40"/>
      <c r="L15" s="40"/>
      <c r="M15" s="40"/>
      <c r="N15" s="40">
        <v>95.88</v>
      </c>
      <c r="O15" s="43">
        <v>10.49</v>
      </c>
      <c r="P15" s="69">
        <f t="shared" si="1"/>
        <v>95.88</v>
      </c>
      <c r="Q15" s="44">
        <f t="shared" si="0"/>
        <v>64710.86999999999</v>
      </c>
    </row>
    <row r="16" spans="1:17" ht="11.25">
      <c r="A16" s="35" t="s">
        <v>118</v>
      </c>
      <c r="B16" s="35" t="s">
        <v>119</v>
      </c>
      <c r="C16" s="35"/>
      <c r="D16" s="35">
        <v>2717.45</v>
      </c>
      <c r="E16" s="39"/>
      <c r="F16" s="39"/>
      <c r="G16" s="70">
        <f>SUM(C16:F16)</f>
        <v>2717.45</v>
      </c>
      <c r="H16" s="46"/>
      <c r="I16" s="41"/>
      <c r="J16" s="44"/>
      <c r="K16" s="40"/>
      <c r="L16" s="40"/>
      <c r="M16" s="40"/>
      <c r="N16" s="40"/>
      <c r="O16" s="43"/>
      <c r="P16" s="40"/>
      <c r="Q16" s="44">
        <f t="shared" si="0"/>
        <v>67428.31999999999</v>
      </c>
    </row>
    <row r="17" spans="1:17" ht="11.25">
      <c r="A17" s="35" t="s">
        <v>127</v>
      </c>
      <c r="B17" s="35" t="s">
        <v>117</v>
      </c>
      <c r="C17" s="35"/>
      <c r="D17" s="35"/>
      <c r="E17" s="39">
        <v>4560.25</v>
      </c>
      <c r="F17" s="39"/>
      <c r="G17" s="70">
        <v>4560.25</v>
      </c>
      <c r="H17" s="46"/>
      <c r="I17" s="41"/>
      <c r="J17" s="44"/>
      <c r="K17" s="40"/>
      <c r="L17" s="40"/>
      <c r="M17" s="40"/>
      <c r="N17" s="40"/>
      <c r="O17" s="43"/>
      <c r="P17" s="40"/>
      <c r="Q17" s="44">
        <f t="shared" si="0"/>
        <v>71988.56999999999</v>
      </c>
    </row>
    <row r="18" spans="1:17" ht="11.25">
      <c r="A18" s="35" t="s">
        <v>166</v>
      </c>
      <c r="B18" s="35" t="s">
        <v>103</v>
      </c>
      <c r="C18" s="35"/>
      <c r="D18" s="35"/>
      <c r="E18" s="39"/>
      <c r="F18" s="39">
        <v>1.24</v>
      </c>
      <c r="G18" s="70">
        <f>SUM(C18:F18)</f>
        <v>1.24</v>
      </c>
      <c r="H18" s="46"/>
      <c r="I18" s="41"/>
      <c r="J18" s="40"/>
      <c r="K18" s="40"/>
      <c r="L18" s="40"/>
      <c r="M18" s="40"/>
      <c r="N18" s="40"/>
      <c r="O18" s="43"/>
      <c r="P18" s="40"/>
      <c r="Q18" s="44">
        <f t="shared" si="0"/>
        <v>71989.81</v>
      </c>
    </row>
    <row r="19" spans="1:17" ht="11.25">
      <c r="A19" s="35" t="s">
        <v>120</v>
      </c>
      <c r="B19" s="35" t="s">
        <v>121</v>
      </c>
      <c r="C19" s="35"/>
      <c r="D19" s="35"/>
      <c r="E19" s="39">
        <v>850</v>
      </c>
      <c r="F19" s="39"/>
      <c r="G19" s="71">
        <f>SUM(C19:F19)</f>
        <v>850</v>
      </c>
      <c r="H19" s="46"/>
      <c r="I19" s="41"/>
      <c r="J19" s="44"/>
      <c r="K19" s="40"/>
      <c r="L19" s="40"/>
      <c r="M19" s="40"/>
      <c r="N19" s="40"/>
      <c r="O19" s="43"/>
      <c r="P19" s="40"/>
      <c r="Q19" s="44">
        <f t="shared" si="0"/>
        <v>72839.81</v>
      </c>
    </row>
    <row r="20" spans="1:17" ht="11.25">
      <c r="A20" s="35"/>
      <c r="B20" s="35"/>
      <c r="C20" s="35"/>
      <c r="D20" s="35"/>
      <c r="E20" s="39"/>
      <c r="F20" s="39"/>
      <c r="G20" s="39"/>
      <c r="H20" s="46" t="s">
        <v>128</v>
      </c>
      <c r="I20" s="41" t="s">
        <v>105</v>
      </c>
      <c r="J20" s="44" t="s">
        <v>129</v>
      </c>
      <c r="K20" s="40">
        <v>43.68</v>
      </c>
      <c r="L20" s="40"/>
      <c r="M20" s="40"/>
      <c r="N20" s="40"/>
      <c r="O20" s="43"/>
      <c r="P20" s="69">
        <f t="shared" si="1"/>
        <v>43.68</v>
      </c>
      <c r="Q20" s="44">
        <f t="shared" si="0"/>
        <v>72796.13</v>
      </c>
    </row>
    <row r="21" spans="1:17" ht="11.25">
      <c r="A21" s="35"/>
      <c r="B21" s="35"/>
      <c r="C21" s="35"/>
      <c r="D21" s="35"/>
      <c r="E21" s="39"/>
      <c r="F21" s="39"/>
      <c r="G21" s="39"/>
      <c r="H21" s="46" t="s">
        <v>122</v>
      </c>
      <c r="I21" s="41">
        <v>733</v>
      </c>
      <c r="J21" s="44" t="s">
        <v>106</v>
      </c>
      <c r="K21" s="40">
        <v>103.8</v>
      </c>
      <c r="L21" s="40">
        <v>70.2</v>
      </c>
      <c r="M21" s="40"/>
      <c r="N21" s="40"/>
      <c r="O21" s="43"/>
      <c r="P21" s="69">
        <f t="shared" si="1"/>
        <v>174</v>
      </c>
      <c r="Q21" s="44">
        <f t="shared" si="0"/>
        <v>72622.13</v>
      </c>
    </row>
    <row r="22" spans="1:17" ht="11.25">
      <c r="A22" s="35"/>
      <c r="B22" s="35"/>
      <c r="C22" s="35"/>
      <c r="D22" s="35"/>
      <c r="E22" s="39"/>
      <c r="F22" s="39"/>
      <c r="G22" s="39"/>
      <c r="H22" s="46" t="s">
        <v>122</v>
      </c>
      <c r="I22" s="41">
        <v>734</v>
      </c>
      <c r="J22" s="44" t="s">
        <v>123</v>
      </c>
      <c r="K22" s="40"/>
      <c r="L22" s="40"/>
      <c r="M22" s="40"/>
      <c r="N22" s="40">
        <v>900</v>
      </c>
      <c r="O22" s="43"/>
      <c r="P22" s="69">
        <f t="shared" si="1"/>
        <v>900</v>
      </c>
      <c r="Q22" s="44">
        <f t="shared" si="0"/>
        <v>71722.13</v>
      </c>
    </row>
    <row r="23" spans="1:17" ht="11.25">
      <c r="A23" s="35"/>
      <c r="B23" s="35"/>
      <c r="C23" s="35"/>
      <c r="D23" s="35"/>
      <c r="E23" s="39"/>
      <c r="F23" s="39"/>
      <c r="G23" s="39"/>
      <c r="H23" s="46" t="s">
        <v>122</v>
      </c>
      <c r="I23" s="41">
        <v>735</v>
      </c>
      <c r="J23" s="44" t="s">
        <v>124</v>
      </c>
      <c r="K23" s="40"/>
      <c r="L23" s="40">
        <v>228</v>
      </c>
      <c r="M23" s="40"/>
      <c r="N23" s="40"/>
      <c r="O23" s="43">
        <v>38</v>
      </c>
      <c r="P23" s="72">
        <f t="shared" si="1"/>
        <v>228</v>
      </c>
      <c r="Q23" s="44">
        <f t="shared" si="0"/>
        <v>71494.13</v>
      </c>
    </row>
    <row r="24" spans="1:17" ht="11.25">
      <c r="A24" s="35"/>
      <c r="B24" s="35"/>
      <c r="C24" s="35"/>
      <c r="D24" s="35"/>
      <c r="E24" s="39"/>
      <c r="F24" s="39"/>
      <c r="G24" s="39"/>
      <c r="H24" s="40" t="s">
        <v>122</v>
      </c>
      <c r="I24" s="45">
        <v>736</v>
      </c>
      <c r="J24" s="40" t="s">
        <v>125</v>
      </c>
      <c r="K24" s="40"/>
      <c r="L24" s="40"/>
      <c r="M24" s="40"/>
      <c r="N24" s="40">
        <v>778.61</v>
      </c>
      <c r="O24" s="43"/>
      <c r="P24" s="72">
        <f t="shared" si="1"/>
        <v>778.61</v>
      </c>
      <c r="Q24" s="44">
        <f t="shared" si="0"/>
        <v>70715.52</v>
      </c>
    </row>
    <row r="25" spans="1:17" ht="11.25">
      <c r="A25" s="35"/>
      <c r="B25" s="35"/>
      <c r="C25" s="35"/>
      <c r="D25" s="35"/>
      <c r="E25" s="39"/>
      <c r="F25" s="39"/>
      <c r="G25" s="39"/>
      <c r="H25" s="40" t="s">
        <v>130</v>
      </c>
      <c r="I25" s="45" t="s">
        <v>126</v>
      </c>
      <c r="J25" s="40" t="s">
        <v>106</v>
      </c>
      <c r="K25" s="40">
        <v>960.32</v>
      </c>
      <c r="L25" s="40"/>
      <c r="M25" s="40"/>
      <c r="N25" s="40"/>
      <c r="O25" s="43"/>
      <c r="P25" s="69">
        <f t="shared" si="1"/>
        <v>960.32</v>
      </c>
      <c r="Q25" s="44">
        <f t="shared" si="0"/>
        <v>69755.2</v>
      </c>
    </row>
    <row r="26" spans="1:17" ht="11.25">
      <c r="A26" s="35"/>
      <c r="B26" s="35"/>
      <c r="C26" s="35"/>
      <c r="D26" s="35"/>
      <c r="E26" s="39"/>
      <c r="F26" s="39"/>
      <c r="G26" s="39"/>
      <c r="H26" s="40" t="s">
        <v>131</v>
      </c>
      <c r="I26" s="45" t="s">
        <v>105</v>
      </c>
      <c r="J26" s="40" t="s">
        <v>129</v>
      </c>
      <c r="K26" s="40">
        <v>43.68</v>
      </c>
      <c r="L26" s="40"/>
      <c r="M26" s="40"/>
      <c r="N26" s="40"/>
      <c r="O26" s="43"/>
      <c r="P26" s="69">
        <f t="shared" si="1"/>
        <v>43.68</v>
      </c>
      <c r="Q26" s="44">
        <f t="shared" si="0"/>
        <v>69711.52</v>
      </c>
    </row>
    <row r="27" spans="1:17" ht="11.25">
      <c r="A27" s="35" t="s">
        <v>132</v>
      </c>
      <c r="B27" s="35" t="s">
        <v>103</v>
      </c>
      <c r="C27" s="35"/>
      <c r="D27" s="35"/>
      <c r="E27" s="39"/>
      <c r="F27" s="38">
        <v>1.01</v>
      </c>
      <c r="G27" s="71">
        <f>SUM(C27:F27)</f>
        <v>1.01</v>
      </c>
      <c r="H27" s="40"/>
      <c r="I27" s="45"/>
      <c r="J27" s="40"/>
      <c r="K27" s="40"/>
      <c r="L27" s="40"/>
      <c r="M27" s="40"/>
      <c r="N27" s="40"/>
      <c r="O27" s="43"/>
      <c r="P27" s="40"/>
      <c r="Q27" s="44">
        <f t="shared" si="0"/>
        <v>69712.53</v>
      </c>
    </row>
    <row r="28" spans="1:17" ht="11.25">
      <c r="A28" s="35" t="s">
        <v>132</v>
      </c>
      <c r="B28" s="35" t="s">
        <v>133</v>
      </c>
      <c r="C28" s="35"/>
      <c r="D28" s="35"/>
      <c r="E28" s="39">
        <v>850</v>
      </c>
      <c r="F28" s="39" t="s">
        <v>143</v>
      </c>
      <c r="G28" s="71">
        <f>SUM(C28:F28)</f>
        <v>850</v>
      </c>
      <c r="H28" s="40"/>
      <c r="I28" s="45"/>
      <c r="J28" s="40"/>
      <c r="K28" s="40"/>
      <c r="L28" s="40"/>
      <c r="M28" s="40"/>
      <c r="N28" s="40"/>
      <c r="O28" s="48"/>
      <c r="P28" s="40"/>
      <c r="Q28" s="44">
        <f t="shared" si="0"/>
        <v>70562.53</v>
      </c>
    </row>
    <row r="29" spans="1:17" ht="11.25">
      <c r="A29" s="35"/>
      <c r="B29" s="35"/>
      <c r="C29" s="35"/>
      <c r="D29" s="35"/>
      <c r="E29" s="39"/>
      <c r="F29" s="39"/>
      <c r="G29" s="39"/>
      <c r="H29" s="40" t="s">
        <v>134</v>
      </c>
      <c r="I29" s="45" t="s">
        <v>126</v>
      </c>
      <c r="J29" s="40" t="s">
        <v>106</v>
      </c>
      <c r="K29" s="40">
        <v>960.32</v>
      </c>
      <c r="L29" s="40"/>
      <c r="M29" s="40"/>
      <c r="N29" s="40"/>
      <c r="O29" s="48"/>
      <c r="P29" s="72">
        <f t="shared" si="1"/>
        <v>960.32</v>
      </c>
      <c r="Q29" s="44">
        <f t="shared" si="0"/>
        <v>69602.20999999999</v>
      </c>
    </row>
    <row r="30" spans="1:17" ht="11.25">
      <c r="A30" s="35"/>
      <c r="B30" s="35"/>
      <c r="C30" s="35"/>
      <c r="D30" s="35"/>
      <c r="E30" s="39"/>
      <c r="F30" s="39"/>
      <c r="G30" s="39"/>
      <c r="H30" s="40" t="s">
        <v>135</v>
      </c>
      <c r="I30" s="45">
        <v>737</v>
      </c>
      <c r="J30" s="40" t="s">
        <v>106</v>
      </c>
      <c r="K30" s="40">
        <v>103.8</v>
      </c>
      <c r="L30" s="40">
        <v>69.28</v>
      </c>
      <c r="M30" s="40"/>
      <c r="N30" s="40"/>
      <c r="O30" s="48"/>
      <c r="P30" s="72">
        <f t="shared" si="1"/>
        <v>173.07999999999998</v>
      </c>
      <c r="Q30" s="44">
        <f t="shared" si="0"/>
        <v>69429.12999999999</v>
      </c>
    </row>
    <row r="31" spans="1:17" ht="11.25">
      <c r="A31" s="35"/>
      <c r="B31" s="35"/>
      <c r="C31" s="35"/>
      <c r="D31" s="35"/>
      <c r="E31" s="39"/>
      <c r="F31" s="39"/>
      <c r="G31" s="39"/>
      <c r="H31" s="40" t="s">
        <v>135</v>
      </c>
      <c r="I31" s="45">
        <v>738</v>
      </c>
      <c r="J31" s="40" t="s">
        <v>138</v>
      </c>
      <c r="K31" s="40"/>
      <c r="L31" s="40"/>
      <c r="M31" s="40"/>
      <c r="N31" s="40">
        <v>40</v>
      </c>
      <c r="O31" s="43"/>
      <c r="P31" s="72">
        <f t="shared" si="1"/>
        <v>40</v>
      </c>
      <c r="Q31" s="44">
        <f t="shared" si="0"/>
        <v>69389.12999999999</v>
      </c>
    </row>
    <row r="32" spans="1:17" ht="11.25">
      <c r="A32" s="35"/>
      <c r="B32" s="35"/>
      <c r="C32" s="35"/>
      <c r="D32" s="35"/>
      <c r="E32" s="39"/>
      <c r="F32" s="39"/>
      <c r="G32" s="39"/>
      <c r="H32" s="40" t="s">
        <v>135</v>
      </c>
      <c r="I32" s="45">
        <v>739</v>
      </c>
      <c r="J32" s="40" t="s">
        <v>123</v>
      </c>
      <c r="K32" s="40"/>
      <c r="L32" s="40"/>
      <c r="M32" s="40"/>
      <c r="N32" s="40">
        <v>930</v>
      </c>
      <c r="O32" s="43"/>
      <c r="P32" s="72">
        <f t="shared" si="1"/>
        <v>930</v>
      </c>
      <c r="Q32" s="44">
        <f t="shared" si="0"/>
        <v>68459.12999999999</v>
      </c>
    </row>
    <row r="33" spans="1:17" ht="11.25">
      <c r="A33" s="35"/>
      <c r="B33" s="35"/>
      <c r="C33" s="35"/>
      <c r="D33" s="35"/>
      <c r="E33" s="39"/>
      <c r="F33" s="39"/>
      <c r="G33" s="39"/>
      <c r="H33" s="40" t="s">
        <v>135</v>
      </c>
      <c r="I33" s="45">
        <v>740</v>
      </c>
      <c r="J33" s="40" t="s">
        <v>112</v>
      </c>
      <c r="K33" s="40"/>
      <c r="L33" s="40"/>
      <c r="M33" s="40"/>
      <c r="N33" s="40">
        <v>54.42</v>
      </c>
      <c r="O33" s="43">
        <v>2.59</v>
      </c>
      <c r="P33" s="72">
        <f t="shared" si="1"/>
        <v>54.42</v>
      </c>
      <c r="Q33" s="44">
        <f t="shared" si="0"/>
        <v>68404.70999999999</v>
      </c>
    </row>
    <row r="34" spans="1:17" ht="11.25">
      <c r="A34" s="35"/>
      <c r="B34" s="35"/>
      <c r="C34" s="35"/>
      <c r="D34" s="35"/>
      <c r="E34" s="39"/>
      <c r="F34" s="39"/>
      <c r="G34" s="39"/>
      <c r="H34" s="40" t="s">
        <v>135</v>
      </c>
      <c r="I34" s="45">
        <v>741</v>
      </c>
      <c r="J34" s="69" t="s">
        <v>167</v>
      </c>
      <c r="K34" s="40"/>
      <c r="L34" s="40"/>
      <c r="M34" s="40"/>
      <c r="N34" s="40"/>
      <c r="O34" s="43"/>
      <c r="P34" s="40"/>
      <c r="Q34" s="44">
        <f t="shared" si="0"/>
        <v>68404.70999999999</v>
      </c>
    </row>
    <row r="35" spans="1:17" ht="11.25">
      <c r="A35" s="35"/>
      <c r="B35" s="35"/>
      <c r="C35" s="35"/>
      <c r="D35" s="35"/>
      <c r="E35" s="39"/>
      <c r="F35" s="39"/>
      <c r="G35" s="39"/>
      <c r="H35" s="40" t="s">
        <v>135</v>
      </c>
      <c r="I35" s="45">
        <v>742</v>
      </c>
      <c r="J35" s="40" t="s">
        <v>136</v>
      </c>
      <c r="K35" s="40"/>
      <c r="L35" s="40"/>
      <c r="M35" s="40"/>
      <c r="N35" s="40">
        <v>110</v>
      </c>
      <c r="O35" s="43"/>
      <c r="P35" s="72">
        <f t="shared" si="1"/>
        <v>110</v>
      </c>
      <c r="Q35" s="44">
        <f t="shared" si="0"/>
        <v>68294.70999999999</v>
      </c>
    </row>
    <row r="36" spans="1:17" ht="11.25">
      <c r="A36" s="35"/>
      <c r="B36" s="35"/>
      <c r="C36" s="35"/>
      <c r="D36" s="35"/>
      <c r="E36" s="39"/>
      <c r="F36" s="39"/>
      <c r="G36" s="39"/>
      <c r="H36" s="40" t="s">
        <v>135</v>
      </c>
      <c r="I36" s="45">
        <v>743</v>
      </c>
      <c r="J36" s="40" t="s">
        <v>137</v>
      </c>
      <c r="K36" s="40">
        <v>335.83</v>
      </c>
      <c r="L36" s="40"/>
      <c r="M36" s="40"/>
      <c r="N36" s="40"/>
      <c r="O36" s="43"/>
      <c r="P36" s="72">
        <f t="shared" si="1"/>
        <v>335.83</v>
      </c>
      <c r="Q36" s="44">
        <f t="shared" si="0"/>
        <v>67958.87999999999</v>
      </c>
    </row>
    <row r="37" spans="1:17" ht="11.25">
      <c r="A37" s="35"/>
      <c r="B37" s="35"/>
      <c r="C37" s="35"/>
      <c r="D37" s="35"/>
      <c r="E37" s="39"/>
      <c r="F37" s="39"/>
      <c r="G37" s="39"/>
      <c r="H37" s="40" t="s">
        <v>144</v>
      </c>
      <c r="I37" s="45" t="s">
        <v>105</v>
      </c>
      <c r="J37" s="40" t="s">
        <v>129</v>
      </c>
      <c r="K37" s="40">
        <v>43.68</v>
      </c>
      <c r="L37" s="40"/>
      <c r="M37" s="40"/>
      <c r="N37" s="40"/>
      <c r="O37" s="43"/>
      <c r="P37" s="72">
        <f t="shared" si="1"/>
        <v>43.68</v>
      </c>
      <c r="Q37" s="44">
        <f t="shared" si="0"/>
        <v>67915.2</v>
      </c>
    </row>
    <row r="38" spans="1:17" ht="11.25">
      <c r="A38" s="35" t="s">
        <v>145</v>
      </c>
      <c r="B38" s="35" t="s">
        <v>103</v>
      </c>
      <c r="C38" s="35"/>
      <c r="D38" s="35"/>
      <c r="E38" s="39"/>
      <c r="F38" s="39">
        <v>1.23</v>
      </c>
      <c r="G38" s="70">
        <f>SUM(C38:F38)</f>
        <v>1.23</v>
      </c>
      <c r="H38" s="40"/>
      <c r="I38" s="45"/>
      <c r="J38" s="40"/>
      <c r="K38" s="40"/>
      <c r="L38" s="40"/>
      <c r="M38" s="40"/>
      <c r="N38" s="40"/>
      <c r="O38" s="43"/>
      <c r="P38" s="73"/>
      <c r="Q38" s="44">
        <f t="shared" si="0"/>
        <v>67916.43</v>
      </c>
    </row>
    <row r="39" spans="1:17" ht="11.25">
      <c r="A39" s="35"/>
      <c r="B39" s="35"/>
      <c r="C39" s="35"/>
      <c r="D39" s="35"/>
      <c r="E39" s="39"/>
      <c r="F39" s="39"/>
      <c r="G39" s="39"/>
      <c r="H39" s="40" t="s">
        <v>139</v>
      </c>
      <c r="I39" s="45">
        <v>744</v>
      </c>
      <c r="J39" s="40" t="s">
        <v>106</v>
      </c>
      <c r="K39" s="40">
        <v>180.68</v>
      </c>
      <c r="L39" s="40">
        <v>47.69</v>
      </c>
      <c r="M39" s="40"/>
      <c r="N39" s="40"/>
      <c r="O39" s="43"/>
      <c r="P39" s="72">
        <f t="shared" si="1"/>
        <v>228.37</v>
      </c>
      <c r="Q39" s="44">
        <f t="shared" si="0"/>
        <v>67688.06</v>
      </c>
    </row>
    <row r="40" spans="1:17" ht="11.25">
      <c r="A40" s="35"/>
      <c r="B40" s="35"/>
      <c r="C40" s="35"/>
      <c r="D40" s="35"/>
      <c r="E40" s="39"/>
      <c r="F40" s="39"/>
      <c r="G40" s="39"/>
      <c r="H40" s="40" t="s">
        <v>139</v>
      </c>
      <c r="I40" s="45">
        <v>745</v>
      </c>
      <c r="J40" s="40" t="s">
        <v>140</v>
      </c>
      <c r="K40" s="40"/>
      <c r="L40" s="40"/>
      <c r="M40" s="40"/>
      <c r="N40" s="40">
        <v>800</v>
      </c>
      <c r="O40" s="43"/>
      <c r="P40" s="72">
        <f t="shared" si="1"/>
        <v>800</v>
      </c>
      <c r="Q40" s="44">
        <f t="shared" si="0"/>
        <v>66888.06</v>
      </c>
    </row>
    <row r="41" spans="1:17" ht="11.25">
      <c r="A41" s="35"/>
      <c r="B41" s="35"/>
      <c r="C41" s="35"/>
      <c r="D41" s="35"/>
      <c r="E41" s="39"/>
      <c r="F41" s="39"/>
      <c r="G41" s="39"/>
      <c r="H41" s="40" t="s">
        <v>139</v>
      </c>
      <c r="I41" s="45">
        <v>746</v>
      </c>
      <c r="J41" s="40" t="s">
        <v>141</v>
      </c>
      <c r="K41" s="40"/>
      <c r="L41" s="40"/>
      <c r="M41" s="40"/>
      <c r="N41" s="40">
        <v>900</v>
      </c>
      <c r="O41" s="43"/>
      <c r="P41" s="69">
        <f t="shared" si="1"/>
        <v>900</v>
      </c>
      <c r="Q41" s="44">
        <f t="shared" si="0"/>
        <v>65988.06</v>
      </c>
    </row>
    <row r="42" spans="1:17" ht="11.25">
      <c r="A42" s="35"/>
      <c r="B42" s="35"/>
      <c r="C42" s="35"/>
      <c r="D42" s="35"/>
      <c r="E42" s="39" t="s">
        <v>146</v>
      </c>
      <c r="F42" s="39"/>
      <c r="G42" s="39"/>
      <c r="H42" s="40" t="s">
        <v>139</v>
      </c>
      <c r="I42" s="45">
        <v>747</v>
      </c>
      <c r="J42" s="40" t="s">
        <v>123</v>
      </c>
      <c r="K42" s="40"/>
      <c r="L42" s="40"/>
      <c r="M42" s="40"/>
      <c r="N42" s="40">
        <v>900</v>
      </c>
      <c r="O42" s="43"/>
      <c r="P42" s="72">
        <f t="shared" si="1"/>
        <v>900</v>
      </c>
      <c r="Q42" s="44">
        <f t="shared" si="0"/>
        <v>65088.06</v>
      </c>
    </row>
    <row r="43" spans="1:17" ht="11.25">
      <c r="A43" s="35"/>
      <c r="B43" s="35"/>
      <c r="C43" s="35"/>
      <c r="D43" s="35"/>
      <c r="E43" s="39"/>
      <c r="F43" s="39"/>
      <c r="G43" s="39"/>
      <c r="H43" s="40" t="s">
        <v>139</v>
      </c>
      <c r="I43" s="45">
        <v>748</v>
      </c>
      <c r="J43" s="40" t="s">
        <v>142</v>
      </c>
      <c r="K43" s="40"/>
      <c r="L43" s="40"/>
      <c r="M43" s="40"/>
      <c r="N43" s="40">
        <v>170.09</v>
      </c>
      <c r="O43" s="43">
        <v>28.35</v>
      </c>
      <c r="P43" s="72">
        <f t="shared" si="1"/>
        <v>170.09</v>
      </c>
      <c r="Q43" s="44">
        <f t="shared" si="0"/>
        <v>64917.97</v>
      </c>
    </row>
    <row r="44" spans="1:17" ht="11.25">
      <c r="A44" s="35"/>
      <c r="B44" s="35"/>
      <c r="C44" s="35"/>
      <c r="D44" s="35"/>
      <c r="E44" s="39"/>
      <c r="F44" s="39"/>
      <c r="G44" s="39"/>
      <c r="H44" s="40" t="s">
        <v>147</v>
      </c>
      <c r="I44" s="45" t="s">
        <v>105</v>
      </c>
      <c r="J44" s="40" t="s">
        <v>129</v>
      </c>
      <c r="K44" s="40">
        <v>52.08</v>
      </c>
      <c r="L44" s="40"/>
      <c r="M44" s="40"/>
      <c r="N44" s="40"/>
      <c r="O44" s="43"/>
      <c r="P44" s="72">
        <f t="shared" si="1"/>
        <v>52.08</v>
      </c>
      <c r="Q44" s="44">
        <f t="shared" si="0"/>
        <v>64865.89</v>
      </c>
    </row>
    <row r="45" spans="1:17" ht="11.25">
      <c r="A45" s="35"/>
      <c r="B45" s="35"/>
      <c r="C45" s="35"/>
      <c r="D45" s="35"/>
      <c r="E45" s="39"/>
      <c r="F45" s="39"/>
      <c r="G45" s="39"/>
      <c r="H45" s="40" t="s">
        <v>148</v>
      </c>
      <c r="I45" s="45" t="s">
        <v>126</v>
      </c>
      <c r="J45" s="40" t="s">
        <v>106</v>
      </c>
      <c r="K45" s="40">
        <v>960.32</v>
      </c>
      <c r="L45" s="40"/>
      <c r="M45" s="40"/>
      <c r="N45" s="40"/>
      <c r="O45" s="43"/>
      <c r="P45" s="72">
        <f t="shared" si="1"/>
        <v>960.32</v>
      </c>
      <c r="Q45" s="44">
        <f t="shared" si="0"/>
        <v>63905.57</v>
      </c>
    </row>
    <row r="46" spans="1:17" ht="11.25">
      <c r="A46" s="35" t="s">
        <v>149</v>
      </c>
      <c r="B46" s="35" t="s">
        <v>103</v>
      </c>
      <c r="C46" s="35"/>
      <c r="D46" s="35"/>
      <c r="E46" s="39"/>
      <c r="F46" s="39">
        <v>0.9</v>
      </c>
      <c r="G46" s="71">
        <f>SUM(C46:F46)</f>
        <v>0.9</v>
      </c>
      <c r="H46" s="40"/>
      <c r="I46" s="45"/>
      <c r="J46" s="40"/>
      <c r="K46" s="40"/>
      <c r="L46" s="40"/>
      <c r="M46" s="40"/>
      <c r="N46" s="40"/>
      <c r="O46" s="43"/>
      <c r="P46" s="40"/>
      <c r="Q46" s="44">
        <f t="shared" si="0"/>
        <v>63906.47</v>
      </c>
    </row>
    <row r="47" spans="1:17" ht="11.25">
      <c r="A47" s="35" t="s">
        <v>150</v>
      </c>
      <c r="B47" s="35" t="s">
        <v>151</v>
      </c>
      <c r="C47" s="35"/>
      <c r="D47" s="35"/>
      <c r="E47" s="39">
        <v>70</v>
      </c>
      <c r="F47" s="39"/>
      <c r="G47" s="71">
        <f>SUM(C47:F47)</f>
        <v>70</v>
      </c>
      <c r="H47" s="40"/>
      <c r="I47" s="45"/>
      <c r="J47" s="40"/>
      <c r="K47" s="40"/>
      <c r="L47" s="40"/>
      <c r="M47" s="40"/>
      <c r="N47" s="40"/>
      <c r="O47" s="43"/>
      <c r="P47" s="40"/>
      <c r="Q47" s="44">
        <f t="shared" si="0"/>
        <v>63976.47</v>
      </c>
    </row>
    <row r="48" spans="1:17" ht="11.25">
      <c r="A48" s="35" t="s">
        <v>150</v>
      </c>
      <c r="B48" s="35" t="s">
        <v>152</v>
      </c>
      <c r="C48" s="35"/>
      <c r="D48" s="35"/>
      <c r="E48" s="39">
        <v>350</v>
      </c>
      <c r="F48" s="39"/>
      <c r="G48" s="71">
        <f>SUM(C48:F48)</f>
        <v>350</v>
      </c>
      <c r="H48" s="40"/>
      <c r="I48" s="45"/>
      <c r="J48" s="40"/>
      <c r="K48" s="40"/>
      <c r="L48" s="40"/>
      <c r="M48" s="40"/>
      <c r="N48" s="40"/>
      <c r="O48" s="43"/>
      <c r="P48" s="40"/>
      <c r="Q48" s="44">
        <f t="shared" si="0"/>
        <v>64326.47</v>
      </c>
    </row>
    <row r="49" spans="1:17" ht="11.25">
      <c r="A49" s="35"/>
      <c r="B49" s="35"/>
      <c r="C49" s="35"/>
      <c r="D49" s="35"/>
      <c r="E49" s="39"/>
      <c r="F49" s="39"/>
      <c r="G49" s="39"/>
      <c r="H49" s="40" t="s">
        <v>153</v>
      </c>
      <c r="I49" s="45">
        <v>749</v>
      </c>
      <c r="J49" s="40" t="s">
        <v>106</v>
      </c>
      <c r="K49" s="40">
        <v>103.8</v>
      </c>
      <c r="L49" s="40">
        <v>219.08</v>
      </c>
      <c r="M49" s="40"/>
      <c r="N49" s="40"/>
      <c r="O49" s="43"/>
      <c r="P49" s="69">
        <f aca="true" t="shared" si="2" ref="P49:P55">SUM(K49:N49)</f>
        <v>322.88</v>
      </c>
      <c r="Q49" s="44">
        <f t="shared" si="0"/>
        <v>64003.590000000004</v>
      </c>
    </row>
    <row r="50" spans="1:17" ht="11.25">
      <c r="A50" s="35"/>
      <c r="B50" s="35"/>
      <c r="C50" s="35"/>
      <c r="D50" s="35"/>
      <c r="E50" s="39"/>
      <c r="F50" s="39"/>
      <c r="G50" s="39"/>
      <c r="H50" s="40" t="s">
        <v>153</v>
      </c>
      <c r="I50" s="45" t="s">
        <v>126</v>
      </c>
      <c r="J50" s="40" t="s">
        <v>106</v>
      </c>
      <c r="K50" s="40">
        <v>960.32</v>
      </c>
      <c r="L50" s="40"/>
      <c r="M50" s="40"/>
      <c r="N50" s="40"/>
      <c r="O50" s="43"/>
      <c r="P50" s="72">
        <f t="shared" si="2"/>
        <v>960.32</v>
      </c>
      <c r="Q50" s="44">
        <f t="shared" si="0"/>
        <v>63043.270000000004</v>
      </c>
    </row>
    <row r="51" spans="1:19" ht="11.25">
      <c r="A51" s="35"/>
      <c r="B51" s="35"/>
      <c r="C51" s="35"/>
      <c r="D51" s="35"/>
      <c r="E51" s="39"/>
      <c r="F51" s="39"/>
      <c r="G51" s="39"/>
      <c r="H51" s="40" t="s">
        <v>153</v>
      </c>
      <c r="I51" s="45">
        <v>750</v>
      </c>
      <c r="J51" s="40" t="s">
        <v>108</v>
      </c>
      <c r="K51" s="40"/>
      <c r="L51" s="40"/>
      <c r="M51" s="40"/>
      <c r="N51" s="40">
        <v>3685</v>
      </c>
      <c r="O51" s="43"/>
      <c r="P51" s="69">
        <f t="shared" si="2"/>
        <v>3685</v>
      </c>
      <c r="Q51" s="44">
        <f t="shared" si="0"/>
        <v>59358.270000000004</v>
      </c>
      <c r="S51" s="74"/>
    </row>
    <row r="52" spans="1:17" ht="11.25">
      <c r="A52" s="35"/>
      <c r="B52" s="35"/>
      <c r="C52" s="35"/>
      <c r="D52" s="35"/>
      <c r="E52" s="39"/>
      <c r="F52" s="39"/>
      <c r="G52" s="39"/>
      <c r="H52" s="40" t="s">
        <v>153</v>
      </c>
      <c r="I52" s="45">
        <v>751</v>
      </c>
      <c r="J52" s="40" t="s">
        <v>154</v>
      </c>
      <c r="K52" s="40"/>
      <c r="L52" s="40"/>
      <c r="M52" s="40"/>
      <c r="N52" s="40">
        <v>200</v>
      </c>
      <c r="O52" s="43"/>
      <c r="P52" s="69">
        <f t="shared" si="2"/>
        <v>200</v>
      </c>
      <c r="Q52" s="44">
        <f t="shared" si="0"/>
        <v>59158.270000000004</v>
      </c>
    </row>
    <row r="53" spans="1:17" ht="11.25">
      <c r="A53" s="35"/>
      <c r="B53" s="35"/>
      <c r="C53" s="35"/>
      <c r="D53" s="35"/>
      <c r="E53" s="39"/>
      <c r="F53" s="39"/>
      <c r="G53" s="39"/>
      <c r="H53" s="40" t="s">
        <v>153</v>
      </c>
      <c r="I53" s="45">
        <v>752</v>
      </c>
      <c r="J53" s="40" t="s">
        <v>155</v>
      </c>
      <c r="K53" s="40"/>
      <c r="L53" s="40"/>
      <c r="M53" s="40"/>
      <c r="N53" s="40">
        <v>100</v>
      </c>
      <c r="O53" s="43"/>
      <c r="P53" s="69">
        <f t="shared" si="2"/>
        <v>100</v>
      </c>
      <c r="Q53" s="44">
        <f t="shared" si="0"/>
        <v>59058.270000000004</v>
      </c>
    </row>
    <row r="54" spans="1:17" ht="11.25">
      <c r="A54" s="35"/>
      <c r="B54" s="35"/>
      <c r="C54" s="35"/>
      <c r="D54" s="35"/>
      <c r="E54" s="39"/>
      <c r="F54" s="39"/>
      <c r="G54" s="39"/>
      <c r="H54" s="40" t="s">
        <v>153</v>
      </c>
      <c r="I54" s="45">
        <v>753</v>
      </c>
      <c r="J54" s="40" t="s">
        <v>156</v>
      </c>
      <c r="K54" s="40"/>
      <c r="L54" s="40"/>
      <c r="M54" s="40"/>
      <c r="N54" s="40">
        <v>100</v>
      </c>
      <c r="O54" s="43"/>
      <c r="P54" s="69">
        <f t="shared" si="2"/>
        <v>100</v>
      </c>
      <c r="Q54" s="44">
        <f t="shared" si="0"/>
        <v>58958.270000000004</v>
      </c>
    </row>
    <row r="55" spans="1:17" ht="11.25">
      <c r="A55" s="35"/>
      <c r="B55" s="35"/>
      <c r="C55" s="35"/>
      <c r="D55" s="35"/>
      <c r="E55" s="39"/>
      <c r="F55" s="39"/>
      <c r="G55" s="39"/>
      <c r="H55" s="40" t="s">
        <v>153</v>
      </c>
      <c r="I55" s="45">
        <v>754</v>
      </c>
      <c r="J55" s="40" t="s">
        <v>157</v>
      </c>
      <c r="K55" s="40"/>
      <c r="L55" s="40"/>
      <c r="M55" s="40"/>
      <c r="N55" s="40">
        <v>100</v>
      </c>
      <c r="O55" s="43"/>
      <c r="P55" s="69">
        <f t="shared" si="2"/>
        <v>100</v>
      </c>
      <c r="Q55" s="44">
        <f t="shared" si="0"/>
        <v>58858.270000000004</v>
      </c>
    </row>
    <row r="56" spans="1:17" ht="11.25">
      <c r="A56" s="35"/>
      <c r="B56" s="35"/>
      <c r="C56" s="35"/>
      <c r="D56" s="35"/>
      <c r="E56" s="39"/>
      <c r="F56" s="39"/>
      <c r="G56" s="39"/>
      <c r="H56" s="40" t="s">
        <v>153</v>
      </c>
      <c r="I56" s="45">
        <v>755</v>
      </c>
      <c r="J56" s="40" t="s">
        <v>158</v>
      </c>
      <c r="K56" s="40"/>
      <c r="L56" s="40"/>
      <c r="M56" s="40"/>
      <c r="N56" s="40">
        <v>100</v>
      </c>
      <c r="O56" s="43"/>
      <c r="P56" s="69">
        <f t="shared" si="1"/>
        <v>100</v>
      </c>
      <c r="Q56" s="44">
        <f t="shared" si="0"/>
        <v>58758.270000000004</v>
      </c>
    </row>
    <row r="57" spans="1:17" ht="11.25">
      <c r="A57" s="35"/>
      <c r="B57" s="35"/>
      <c r="C57" s="35"/>
      <c r="D57" s="35"/>
      <c r="E57" s="39"/>
      <c r="F57" s="39"/>
      <c r="G57" s="39"/>
      <c r="H57" s="40" t="s">
        <v>153</v>
      </c>
      <c r="I57" s="45">
        <v>756</v>
      </c>
      <c r="J57" s="40" t="s">
        <v>159</v>
      </c>
      <c r="K57" s="40"/>
      <c r="L57" s="40"/>
      <c r="M57" s="40"/>
      <c r="N57" s="40">
        <v>100</v>
      </c>
      <c r="O57" s="43"/>
      <c r="P57" s="69">
        <f t="shared" si="1"/>
        <v>100</v>
      </c>
      <c r="Q57" s="44">
        <f t="shared" si="0"/>
        <v>58658.270000000004</v>
      </c>
    </row>
    <row r="58" spans="1:17" ht="11.25">
      <c r="A58" s="35"/>
      <c r="B58" s="35"/>
      <c r="C58" s="35"/>
      <c r="D58" s="35"/>
      <c r="E58" s="39"/>
      <c r="F58" s="39"/>
      <c r="G58" s="39"/>
      <c r="H58" s="40" t="s">
        <v>153</v>
      </c>
      <c r="I58" s="45">
        <v>757</v>
      </c>
      <c r="J58" s="40" t="s">
        <v>112</v>
      </c>
      <c r="K58" s="40"/>
      <c r="L58" s="40"/>
      <c r="M58" s="40"/>
      <c r="N58" s="40">
        <v>34.31</v>
      </c>
      <c r="O58" s="43">
        <v>1.63</v>
      </c>
      <c r="P58" s="69">
        <f t="shared" si="1"/>
        <v>34.31</v>
      </c>
      <c r="Q58" s="44">
        <f t="shared" si="0"/>
        <v>58623.96000000001</v>
      </c>
    </row>
    <row r="59" spans="1:17" ht="11.25">
      <c r="A59" s="35"/>
      <c r="B59" s="35"/>
      <c r="C59" s="35"/>
      <c r="D59" s="35"/>
      <c r="E59" s="39"/>
      <c r="F59" s="39"/>
      <c r="G59" s="39"/>
      <c r="H59" s="40" t="s">
        <v>153</v>
      </c>
      <c r="I59" s="45">
        <v>758</v>
      </c>
      <c r="J59" s="40" t="s">
        <v>113</v>
      </c>
      <c r="K59" s="40"/>
      <c r="L59" s="40"/>
      <c r="M59" s="40"/>
      <c r="N59" s="40">
        <v>124.97</v>
      </c>
      <c r="O59" s="43">
        <v>7.88</v>
      </c>
      <c r="P59" s="69">
        <f t="shared" si="1"/>
        <v>124.97</v>
      </c>
      <c r="Q59" s="44">
        <f t="shared" si="0"/>
        <v>58498.990000000005</v>
      </c>
    </row>
    <row r="60" spans="1:17" ht="11.25">
      <c r="A60" s="35"/>
      <c r="B60" s="35"/>
      <c r="C60" s="35"/>
      <c r="D60" s="35"/>
      <c r="E60" s="39"/>
      <c r="F60" s="39"/>
      <c r="G60" s="39"/>
      <c r="H60" s="40" t="s">
        <v>160</v>
      </c>
      <c r="I60" s="45" t="s">
        <v>105</v>
      </c>
      <c r="J60" s="40" t="s">
        <v>129</v>
      </c>
      <c r="K60" s="40">
        <v>43.68</v>
      </c>
      <c r="L60" s="40"/>
      <c r="M60" s="40"/>
      <c r="N60" s="40"/>
      <c r="O60" s="43"/>
      <c r="P60" s="69">
        <f t="shared" si="1"/>
        <v>43.68</v>
      </c>
      <c r="Q60" s="44">
        <f t="shared" si="0"/>
        <v>58455.310000000005</v>
      </c>
    </row>
    <row r="61" spans="1:17" ht="11.25">
      <c r="A61" s="35" t="s">
        <v>160</v>
      </c>
      <c r="B61" s="35" t="s">
        <v>103</v>
      </c>
      <c r="C61" s="35"/>
      <c r="D61" s="35"/>
      <c r="E61" s="39"/>
      <c r="F61" s="39">
        <v>0.96</v>
      </c>
      <c r="G61" s="70">
        <f>SUM(C61:F61)</f>
        <v>0.96</v>
      </c>
      <c r="H61" s="40"/>
      <c r="I61" s="45"/>
      <c r="J61" s="40"/>
      <c r="K61" s="40"/>
      <c r="L61" s="40"/>
      <c r="M61" s="40"/>
      <c r="N61" s="40"/>
      <c r="O61" s="43"/>
      <c r="P61" s="40"/>
      <c r="Q61" s="44">
        <f t="shared" si="0"/>
        <v>58456.270000000004</v>
      </c>
    </row>
    <row r="62" spans="1:17" ht="11.25">
      <c r="A62" s="35" t="s">
        <v>160</v>
      </c>
      <c r="B62" s="35" t="s">
        <v>161</v>
      </c>
      <c r="C62" s="35"/>
      <c r="D62" s="35"/>
      <c r="E62" s="39">
        <v>350</v>
      </c>
      <c r="F62" s="39"/>
      <c r="G62" s="70">
        <f>SUM(C62:F62)</f>
        <v>350</v>
      </c>
      <c r="H62" s="40"/>
      <c r="I62" s="45"/>
      <c r="J62" s="40"/>
      <c r="K62" s="40"/>
      <c r="L62" s="40"/>
      <c r="M62" s="40"/>
      <c r="N62" s="40"/>
      <c r="O62" s="43"/>
      <c r="P62" s="40"/>
      <c r="Q62" s="44">
        <f t="shared" si="0"/>
        <v>58806.270000000004</v>
      </c>
    </row>
    <row r="63" spans="1:17" ht="11.25">
      <c r="A63" s="35"/>
      <c r="B63" s="35"/>
      <c r="C63" s="35"/>
      <c r="D63" s="35"/>
      <c r="E63" s="39"/>
      <c r="F63" s="39"/>
      <c r="G63" s="39"/>
      <c r="H63" s="40" t="s">
        <v>162</v>
      </c>
      <c r="I63" s="45" t="s">
        <v>126</v>
      </c>
      <c r="J63" s="40" t="s">
        <v>106</v>
      </c>
      <c r="K63" s="40">
        <v>960.32</v>
      </c>
      <c r="L63" s="40"/>
      <c r="M63" s="40"/>
      <c r="N63" s="40"/>
      <c r="O63" s="43"/>
      <c r="P63" s="69">
        <f t="shared" si="1"/>
        <v>960.32</v>
      </c>
      <c r="Q63" s="44">
        <f t="shared" si="0"/>
        <v>57845.950000000004</v>
      </c>
    </row>
    <row r="64" spans="1:17" ht="11.25">
      <c r="A64" s="35"/>
      <c r="B64" s="35"/>
      <c r="C64" s="35"/>
      <c r="D64" s="35"/>
      <c r="E64" s="39"/>
      <c r="F64" s="39"/>
      <c r="G64" s="39"/>
      <c r="H64" s="40" t="s">
        <v>162</v>
      </c>
      <c r="I64" s="45">
        <v>759</v>
      </c>
      <c r="J64" s="40" t="s">
        <v>106</v>
      </c>
      <c r="K64" s="40">
        <v>103.08</v>
      </c>
      <c r="L64" s="40">
        <v>33.9</v>
      </c>
      <c r="M64" s="40"/>
      <c r="N64" s="40"/>
      <c r="O64" s="43"/>
      <c r="P64" s="69">
        <f t="shared" si="1"/>
        <v>136.98</v>
      </c>
      <c r="Q64" s="44">
        <f t="shared" si="0"/>
        <v>57708.97</v>
      </c>
    </row>
    <row r="65" spans="1:17" ht="11.25">
      <c r="A65" s="35"/>
      <c r="B65" s="35"/>
      <c r="C65" s="35"/>
      <c r="D65" s="35"/>
      <c r="E65" s="39"/>
      <c r="F65" s="39"/>
      <c r="G65" s="39"/>
      <c r="H65" s="40" t="s">
        <v>162</v>
      </c>
      <c r="I65" s="45">
        <v>760</v>
      </c>
      <c r="J65" s="40" t="s">
        <v>109</v>
      </c>
      <c r="K65" s="40"/>
      <c r="L65" s="40">
        <v>23.02</v>
      </c>
      <c r="M65" s="40"/>
      <c r="N65" s="40"/>
      <c r="O65" s="43">
        <v>3.84</v>
      </c>
      <c r="P65" s="69">
        <f t="shared" si="1"/>
        <v>23.02</v>
      </c>
      <c r="Q65" s="44">
        <f t="shared" si="0"/>
        <v>57685.950000000004</v>
      </c>
    </row>
    <row r="66" spans="1:17" ht="11.25">
      <c r="A66" s="35"/>
      <c r="B66" s="35"/>
      <c r="C66" s="35"/>
      <c r="D66" s="35"/>
      <c r="E66" s="39"/>
      <c r="F66" s="39"/>
      <c r="G66" s="39"/>
      <c r="H66" s="40" t="s">
        <v>162</v>
      </c>
      <c r="I66" s="45">
        <v>761</v>
      </c>
      <c r="J66" s="40" t="s">
        <v>123</v>
      </c>
      <c r="K66" s="40"/>
      <c r="L66" s="40"/>
      <c r="M66" s="40"/>
      <c r="N66" s="40">
        <v>1035</v>
      </c>
      <c r="O66" s="43"/>
      <c r="P66" s="69">
        <f t="shared" si="1"/>
        <v>1035</v>
      </c>
      <c r="Q66" s="44">
        <f t="shared" si="0"/>
        <v>56650.950000000004</v>
      </c>
    </row>
    <row r="67" spans="1:17" ht="11.25">
      <c r="A67" s="35"/>
      <c r="B67" s="35"/>
      <c r="C67" s="35"/>
      <c r="D67" s="35"/>
      <c r="E67" s="39"/>
      <c r="F67" s="39"/>
      <c r="G67" s="39"/>
      <c r="H67" s="40" t="s">
        <v>162</v>
      </c>
      <c r="I67" s="45">
        <v>762</v>
      </c>
      <c r="J67" s="40" t="s">
        <v>112</v>
      </c>
      <c r="K67" s="40"/>
      <c r="L67" s="40"/>
      <c r="M67" s="40"/>
      <c r="N67" s="40">
        <v>68.66</v>
      </c>
      <c r="O67" s="43">
        <v>1.63</v>
      </c>
      <c r="P67" s="69">
        <f t="shared" si="1"/>
        <v>68.66</v>
      </c>
      <c r="Q67" s="44">
        <f t="shared" si="0"/>
        <v>56582.29</v>
      </c>
    </row>
    <row r="68" spans="1:17" ht="11.25">
      <c r="A68" s="35"/>
      <c r="B68" s="35"/>
      <c r="C68" s="35"/>
      <c r="D68" s="35"/>
      <c r="E68" s="39"/>
      <c r="F68" s="39"/>
      <c r="G68" s="39"/>
      <c r="H68" s="40" t="s">
        <v>162</v>
      </c>
      <c r="I68" s="45">
        <v>763</v>
      </c>
      <c r="J68" s="40" t="s">
        <v>163</v>
      </c>
      <c r="K68" s="40"/>
      <c r="L68" s="40"/>
      <c r="M68" s="40"/>
      <c r="N68" s="40">
        <v>1320</v>
      </c>
      <c r="O68" s="43">
        <v>220</v>
      </c>
      <c r="P68" s="69">
        <f t="shared" si="1"/>
        <v>1320</v>
      </c>
      <c r="Q68" s="44">
        <f t="shared" si="0"/>
        <v>55262.29</v>
      </c>
    </row>
    <row r="69" spans="1:17" ht="11.25">
      <c r="A69" s="35"/>
      <c r="B69" s="35"/>
      <c r="C69" s="35"/>
      <c r="D69" s="35"/>
      <c r="E69" s="39"/>
      <c r="F69" s="39"/>
      <c r="G69" s="39"/>
      <c r="H69" s="40" t="s">
        <v>162</v>
      </c>
      <c r="I69" s="45">
        <v>764</v>
      </c>
      <c r="J69" s="40" t="s">
        <v>164</v>
      </c>
      <c r="K69" s="40"/>
      <c r="L69" s="40"/>
      <c r="M69" s="40"/>
      <c r="N69" s="40">
        <v>360</v>
      </c>
      <c r="O69" s="43">
        <v>60</v>
      </c>
      <c r="P69" s="69">
        <f t="shared" si="1"/>
        <v>360</v>
      </c>
      <c r="Q69" s="44">
        <f t="shared" si="0"/>
        <v>54902.29</v>
      </c>
    </row>
    <row r="70" spans="1:17" ht="11.25">
      <c r="A70" s="35"/>
      <c r="B70" s="35"/>
      <c r="C70" s="35"/>
      <c r="D70" s="35"/>
      <c r="E70" s="39"/>
      <c r="F70" s="39"/>
      <c r="G70" s="39"/>
      <c r="H70" s="40" t="s">
        <v>162</v>
      </c>
      <c r="I70" s="45">
        <v>765</v>
      </c>
      <c r="J70" s="40" t="s">
        <v>165</v>
      </c>
      <c r="K70" s="40"/>
      <c r="L70" s="40"/>
      <c r="M70" s="40"/>
      <c r="N70" s="40">
        <v>509.39</v>
      </c>
      <c r="O70" s="43"/>
      <c r="P70" s="69">
        <f t="shared" si="1"/>
        <v>509.39</v>
      </c>
      <c r="Q70" s="44">
        <f aca="true" t="shared" si="3" ref="Q70:Q107">SUM(Q69+G70-P70)</f>
        <v>54392.9</v>
      </c>
    </row>
    <row r="71" spans="1:17" ht="11.25">
      <c r="A71" s="35"/>
      <c r="B71" s="35"/>
      <c r="C71" s="35"/>
      <c r="D71" s="35"/>
      <c r="E71" s="39"/>
      <c r="F71" s="39"/>
      <c r="G71" s="39"/>
      <c r="H71" s="40" t="s">
        <v>168</v>
      </c>
      <c r="I71" s="45">
        <v>766</v>
      </c>
      <c r="J71" s="40" t="s">
        <v>137</v>
      </c>
      <c r="K71" s="40">
        <v>389.79</v>
      </c>
      <c r="L71" s="40"/>
      <c r="M71" s="40"/>
      <c r="N71" s="40"/>
      <c r="O71" s="43"/>
      <c r="P71" s="69">
        <f aca="true" t="shared" si="4" ref="P71:P106">SUM(K71:N71)</f>
        <v>389.79</v>
      </c>
      <c r="Q71" s="44">
        <f t="shared" si="3"/>
        <v>54003.11</v>
      </c>
    </row>
    <row r="72" spans="1:17" ht="11.25">
      <c r="A72" s="35"/>
      <c r="B72" s="35"/>
      <c r="C72" s="35"/>
      <c r="D72" s="35"/>
      <c r="E72" s="39"/>
      <c r="F72" s="39"/>
      <c r="G72" s="39"/>
      <c r="H72" s="40" t="s">
        <v>169</v>
      </c>
      <c r="I72" s="45" t="s">
        <v>105</v>
      </c>
      <c r="J72" s="40" t="s">
        <v>129</v>
      </c>
      <c r="K72" s="40">
        <v>43.68</v>
      </c>
      <c r="L72" s="40"/>
      <c r="M72" s="40"/>
      <c r="N72" s="40"/>
      <c r="O72" s="43"/>
      <c r="P72" s="69">
        <f t="shared" si="4"/>
        <v>43.68</v>
      </c>
      <c r="Q72" s="44">
        <f t="shared" si="3"/>
        <v>53959.43</v>
      </c>
    </row>
    <row r="73" spans="1:17" ht="11.25">
      <c r="A73" s="35" t="s">
        <v>174</v>
      </c>
      <c r="B73" s="35" t="s">
        <v>103</v>
      </c>
      <c r="C73" s="35"/>
      <c r="D73" s="35"/>
      <c r="E73" s="39"/>
      <c r="F73" s="39">
        <v>0.9</v>
      </c>
      <c r="G73" s="70">
        <f>SUM(C73:F73)</f>
        <v>0.9</v>
      </c>
      <c r="H73" s="40"/>
      <c r="I73" s="45"/>
      <c r="J73" s="40"/>
      <c r="K73" s="40"/>
      <c r="L73" s="40"/>
      <c r="M73" s="40"/>
      <c r="N73" s="40"/>
      <c r="O73" s="43"/>
      <c r="P73" s="40"/>
      <c r="Q73" s="44">
        <f t="shared" si="3"/>
        <v>53960.33</v>
      </c>
    </row>
    <row r="74" spans="1:17" ht="11.25">
      <c r="A74" s="35" t="s">
        <v>170</v>
      </c>
      <c r="B74" s="35" t="s">
        <v>171</v>
      </c>
      <c r="C74" s="35"/>
      <c r="D74" s="35"/>
      <c r="E74" s="39">
        <v>70</v>
      </c>
      <c r="F74" s="39"/>
      <c r="G74" s="70">
        <f>SUM(C74:F74)</f>
        <v>70</v>
      </c>
      <c r="H74" s="40"/>
      <c r="I74" s="45"/>
      <c r="J74" s="40"/>
      <c r="K74" s="40"/>
      <c r="L74" s="40"/>
      <c r="M74" s="40"/>
      <c r="N74" s="40"/>
      <c r="O74" s="43"/>
      <c r="P74" s="40"/>
      <c r="Q74" s="44">
        <f t="shared" si="3"/>
        <v>54030.33</v>
      </c>
    </row>
    <row r="75" spans="1:17" ht="11.25">
      <c r="A75" s="35" t="s">
        <v>170</v>
      </c>
      <c r="B75" s="35" t="s">
        <v>172</v>
      </c>
      <c r="C75" s="35"/>
      <c r="D75" s="35"/>
      <c r="E75" s="39">
        <v>350</v>
      </c>
      <c r="F75" s="39"/>
      <c r="G75" s="70">
        <f>SUM(C75:F75)</f>
        <v>350</v>
      </c>
      <c r="H75" s="40"/>
      <c r="I75" s="45"/>
      <c r="J75" s="40"/>
      <c r="K75" s="40"/>
      <c r="L75" s="40"/>
      <c r="M75" s="40"/>
      <c r="N75" s="40"/>
      <c r="O75" s="43"/>
      <c r="P75" s="40"/>
      <c r="Q75" s="44">
        <f t="shared" si="3"/>
        <v>54380.33</v>
      </c>
    </row>
    <row r="76" spans="1:17" ht="11.25">
      <c r="A76" s="35" t="s">
        <v>170</v>
      </c>
      <c r="B76" s="35" t="s">
        <v>173</v>
      </c>
      <c r="C76" s="35"/>
      <c r="D76" s="35"/>
      <c r="E76" s="39">
        <v>70</v>
      </c>
      <c r="F76" s="39"/>
      <c r="G76" s="70">
        <f>SUM(C76:F76)</f>
        <v>70</v>
      </c>
      <c r="H76" s="40"/>
      <c r="I76" s="45"/>
      <c r="J76" s="40"/>
      <c r="K76" s="40"/>
      <c r="L76" s="40"/>
      <c r="M76" s="40"/>
      <c r="N76" s="40"/>
      <c r="O76" s="43"/>
      <c r="P76" s="40"/>
      <c r="Q76" s="44">
        <f t="shared" si="3"/>
        <v>54450.33</v>
      </c>
    </row>
    <row r="77" spans="1:17" ht="11.25">
      <c r="A77" s="35"/>
      <c r="B77" s="35"/>
      <c r="C77" s="35"/>
      <c r="D77" s="35"/>
      <c r="E77" s="39"/>
      <c r="F77" s="39"/>
      <c r="G77" s="39"/>
      <c r="H77" s="40" t="s">
        <v>170</v>
      </c>
      <c r="I77" s="45" t="s">
        <v>126</v>
      </c>
      <c r="J77" s="40" t="s">
        <v>106</v>
      </c>
      <c r="K77" s="40">
        <v>960.32</v>
      </c>
      <c r="L77" s="40"/>
      <c r="M77" s="40"/>
      <c r="N77" s="40"/>
      <c r="O77" s="43"/>
      <c r="P77" s="69">
        <f t="shared" si="4"/>
        <v>960.32</v>
      </c>
      <c r="Q77" s="44">
        <f t="shared" si="3"/>
        <v>53490.01</v>
      </c>
    </row>
    <row r="78" spans="1:17" ht="11.25">
      <c r="A78" s="35"/>
      <c r="B78" s="35"/>
      <c r="C78" s="35"/>
      <c r="D78" s="35"/>
      <c r="E78" s="39"/>
      <c r="F78" s="39"/>
      <c r="G78" s="39"/>
      <c r="H78" s="40" t="s">
        <v>170</v>
      </c>
      <c r="I78" s="45">
        <v>767</v>
      </c>
      <c r="J78" s="40" t="s">
        <v>106</v>
      </c>
      <c r="K78" s="40">
        <v>103.08</v>
      </c>
      <c r="L78" s="40">
        <v>59.82</v>
      </c>
      <c r="M78" s="40"/>
      <c r="N78" s="40"/>
      <c r="O78" s="43"/>
      <c r="P78" s="69">
        <f t="shared" si="4"/>
        <v>162.9</v>
      </c>
      <c r="Q78" s="44">
        <f t="shared" si="3"/>
        <v>53327.11</v>
      </c>
    </row>
    <row r="79" spans="1:17" ht="11.25">
      <c r="A79" s="35"/>
      <c r="B79" s="35"/>
      <c r="C79" s="35"/>
      <c r="D79" s="35"/>
      <c r="E79" s="39"/>
      <c r="F79" s="39"/>
      <c r="G79" s="39"/>
      <c r="H79" s="40" t="s">
        <v>170</v>
      </c>
      <c r="I79" s="45" t="s">
        <v>105</v>
      </c>
      <c r="J79" s="40" t="s">
        <v>129</v>
      </c>
      <c r="K79" s="40">
        <v>43.68</v>
      </c>
      <c r="L79" s="40"/>
      <c r="M79" s="40"/>
      <c r="N79" s="40"/>
      <c r="O79" s="43"/>
      <c r="P79" s="69">
        <f t="shared" si="4"/>
        <v>43.68</v>
      </c>
      <c r="Q79" s="44">
        <f t="shared" si="3"/>
        <v>53283.43</v>
      </c>
    </row>
    <row r="80" spans="1:17" ht="11.25">
      <c r="A80" s="35"/>
      <c r="B80" s="35"/>
      <c r="C80" s="35"/>
      <c r="D80" s="35"/>
      <c r="E80" s="39"/>
      <c r="F80" s="39"/>
      <c r="G80" s="39"/>
      <c r="H80" s="40" t="s">
        <v>170</v>
      </c>
      <c r="I80" s="45">
        <v>768</v>
      </c>
      <c r="J80" s="40" t="s">
        <v>123</v>
      </c>
      <c r="K80" s="40"/>
      <c r="L80" s="40"/>
      <c r="M80" s="40"/>
      <c r="N80" s="40">
        <v>390</v>
      </c>
      <c r="O80" s="43"/>
      <c r="P80" s="69">
        <f t="shared" si="4"/>
        <v>390</v>
      </c>
      <c r="Q80" s="44">
        <f t="shared" si="3"/>
        <v>52893.43</v>
      </c>
    </row>
    <row r="81" spans="1:17" ht="11.25">
      <c r="A81" s="35"/>
      <c r="B81" s="35"/>
      <c r="C81" s="35"/>
      <c r="D81" s="35"/>
      <c r="E81" s="39"/>
      <c r="F81" s="39"/>
      <c r="G81" s="39"/>
      <c r="H81" s="40" t="s">
        <v>170</v>
      </c>
      <c r="I81" s="45">
        <v>769</v>
      </c>
      <c r="J81" s="40" t="s">
        <v>112</v>
      </c>
      <c r="K81" s="40"/>
      <c r="L81" s="40"/>
      <c r="M81" s="40"/>
      <c r="N81" s="40">
        <v>38.48</v>
      </c>
      <c r="O81" s="43">
        <v>1.8</v>
      </c>
      <c r="P81" s="69">
        <f t="shared" si="4"/>
        <v>38.48</v>
      </c>
      <c r="Q81" s="44">
        <f t="shared" si="3"/>
        <v>52854.95</v>
      </c>
    </row>
    <row r="82" spans="1:17" ht="11.25">
      <c r="A82" s="35"/>
      <c r="B82" s="35"/>
      <c r="C82" s="35"/>
      <c r="D82" s="35"/>
      <c r="E82" s="39"/>
      <c r="F82" s="39"/>
      <c r="G82" s="39"/>
      <c r="H82" s="40" t="s">
        <v>170</v>
      </c>
      <c r="I82" s="45">
        <v>770</v>
      </c>
      <c r="J82" s="40" t="s">
        <v>117</v>
      </c>
      <c r="K82" s="40"/>
      <c r="L82" s="40"/>
      <c r="M82" s="40"/>
      <c r="N82" s="40">
        <v>148.38</v>
      </c>
      <c r="O82" s="43">
        <v>24.73</v>
      </c>
      <c r="P82" s="69">
        <f t="shared" si="4"/>
        <v>148.38</v>
      </c>
      <c r="Q82" s="44">
        <f t="shared" si="3"/>
        <v>52706.57</v>
      </c>
    </row>
    <row r="83" spans="1:18" ht="11.25">
      <c r="A83" s="35"/>
      <c r="B83" s="35"/>
      <c r="C83" s="35"/>
      <c r="D83" s="35"/>
      <c r="E83" s="39"/>
      <c r="F83" s="39"/>
      <c r="G83" s="39"/>
      <c r="H83" s="40" t="s">
        <v>175</v>
      </c>
      <c r="I83" s="45" t="s">
        <v>126</v>
      </c>
      <c r="J83" s="40" t="s">
        <v>106</v>
      </c>
      <c r="K83" s="40">
        <v>960.32</v>
      </c>
      <c r="L83" s="40"/>
      <c r="M83" s="40"/>
      <c r="N83" s="40"/>
      <c r="O83" s="43"/>
      <c r="P83" s="69">
        <f t="shared" si="4"/>
        <v>960.32</v>
      </c>
      <c r="Q83" s="44">
        <f t="shared" si="3"/>
        <v>51746.25</v>
      </c>
      <c r="R83" s="74"/>
    </row>
    <row r="84" spans="1:17" ht="11.25">
      <c r="A84" s="35" t="s">
        <v>176</v>
      </c>
      <c r="B84" s="35" t="s">
        <v>103</v>
      </c>
      <c r="C84" s="35"/>
      <c r="D84" s="35"/>
      <c r="E84" s="39"/>
      <c r="F84" s="39">
        <v>1.03</v>
      </c>
      <c r="G84" s="70">
        <f>SUM(C84:F84)</f>
        <v>1.03</v>
      </c>
      <c r="H84" s="40"/>
      <c r="I84" s="45"/>
      <c r="J84" s="40"/>
      <c r="K84" s="40"/>
      <c r="L84" s="40"/>
      <c r="M84" s="40"/>
      <c r="N84" s="40"/>
      <c r="O84" s="43"/>
      <c r="P84" s="40"/>
      <c r="Q84" s="44">
        <f t="shared" si="3"/>
        <v>51747.28</v>
      </c>
    </row>
    <row r="85" spans="1:17" ht="11.25">
      <c r="A85" s="35" t="s">
        <v>177</v>
      </c>
      <c r="B85" s="35" t="s">
        <v>178</v>
      </c>
      <c r="C85" s="35"/>
      <c r="D85" s="35"/>
      <c r="E85" s="39">
        <v>350</v>
      </c>
      <c r="F85" s="39"/>
      <c r="G85" s="70">
        <f>SUM(C85:F85)</f>
        <v>350</v>
      </c>
      <c r="H85" s="40"/>
      <c r="I85" s="45"/>
      <c r="J85" s="40"/>
      <c r="K85" s="40"/>
      <c r="L85" s="40"/>
      <c r="M85" s="40"/>
      <c r="N85" s="40"/>
      <c r="O85" s="43"/>
      <c r="P85" s="40"/>
      <c r="Q85" s="44">
        <f t="shared" si="3"/>
        <v>52097.28</v>
      </c>
    </row>
    <row r="86" spans="1:17" ht="11.25">
      <c r="A86" s="35"/>
      <c r="B86" s="35"/>
      <c r="C86" s="35"/>
      <c r="D86" s="35"/>
      <c r="E86" s="39"/>
      <c r="F86" s="39"/>
      <c r="G86" s="39"/>
      <c r="H86" s="40" t="s">
        <v>177</v>
      </c>
      <c r="I86" s="45">
        <v>771</v>
      </c>
      <c r="J86" s="40" t="s">
        <v>106</v>
      </c>
      <c r="K86" s="40">
        <v>206.16</v>
      </c>
      <c r="L86" s="40">
        <v>93.82</v>
      </c>
      <c r="M86" s="40"/>
      <c r="N86" s="40"/>
      <c r="O86" s="43"/>
      <c r="P86" s="69">
        <f t="shared" si="4"/>
        <v>299.98</v>
      </c>
      <c r="Q86" s="44">
        <f t="shared" si="3"/>
        <v>51797.299999999996</v>
      </c>
    </row>
    <row r="87" spans="1:17" ht="11.25">
      <c r="A87" s="35"/>
      <c r="B87" s="35"/>
      <c r="C87" s="35"/>
      <c r="D87" s="35"/>
      <c r="E87" s="39"/>
      <c r="F87" s="39"/>
      <c r="G87" s="39"/>
      <c r="H87" s="40" t="s">
        <v>177</v>
      </c>
      <c r="I87" s="45">
        <v>772</v>
      </c>
      <c r="J87" s="40" t="s">
        <v>179</v>
      </c>
      <c r="K87" s="40"/>
      <c r="L87" s="40"/>
      <c r="M87" s="40"/>
      <c r="N87" s="40">
        <v>225</v>
      </c>
      <c r="O87" s="43">
        <v>37.5</v>
      </c>
      <c r="P87" s="69">
        <f t="shared" si="4"/>
        <v>225</v>
      </c>
      <c r="Q87" s="44">
        <f t="shared" si="3"/>
        <v>51572.299999999996</v>
      </c>
    </row>
    <row r="88" spans="1:17" ht="11.25">
      <c r="A88" s="35"/>
      <c r="B88" s="35"/>
      <c r="C88" s="35"/>
      <c r="D88" s="35"/>
      <c r="E88" s="39"/>
      <c r="F88" s="39"/>
      <c r="G88" s="39"/>
      <c r="H88" s="40" t="s">
        <v>177</v>
      </c>
      <c r="I88" s="45">
        <v>773</v>
      </c>
      <c r="J88" s="40" t="s">
        <v>123</v>
      </c>
      <c r="K88" s="40"/>
      <c r="L88" s="40"/>
      <c r="M88" s="40"/>
      <c r="N88" s="40">
        <v>390</v>
      </c>
      <c r="O88" s="43"/>
      <c r="P88" s="69">
        <f t="shared" si="4"/>
        <v>390</v>
      </c>
      <c r="Q88" s="44">
        <f t="shared" si="3"/>
        <v>51182.299999999996</v>
      </c>
    </row>
    <row r="89" spans="1:17" ht="11.25">
      <c r="A89" s="35"/>
      <c r="B89" s="35"/>
      <c r="C89" s="35"/>
      <c r="D89" s="35"/>
      <c r="E89" s="39"/>
      <c r="F89" s="39"/>
      <c r="G89" s="39"/>
      <c r="H89" s="40" t="s">
        <v>177</v>
      </c>
      <c r="I89" s="45">
        <v>774</v>
      </c>
      <c r="J89" s="40" t="s">
        <v>111</v>
      </c>
      <c r="K89" s="40"/>
      <c r="L89" s="40"/>
      <c r="M89" s="40"/>
      <c r="N89" s="40">
        <v>52.2</v>
      </c>
      <c r="O89" s="43">
        <v>8.7</v>
      </c>
      <c r="P89" s="69">
        <f t="shared" si="4"/>
        <v>52.2</v>
      </c>
      <c r="Q89" s="44">
        <f t="shared" si="3"/>
        <v>51130.1</v>
      </c>
    </row>
    <row r="90" spans="1:17" ht="11.25">
      <c r="A90" s="35"/>
      <c r="B90" s="35"/>
      <c r="C90" s="35"/>
      <c r="D90" s="35"/>
      <c r="E90" s="39"/>
      <c r="F90" s="39"/>
      <c r="G90" s="39"/>
      <c r="H90" s="40" t="s">
        <v>177</v>
      </c>
      <c r="I90" s="45">
        <v>775</v>
      </c>
      <c r="J90" s="40" t="s">
        <v>112</v>
      </c>
      <c r="K90" s="40"/>
      <c r="L90" s="40"/>
      <c r="M90" s="40"/>
      <c r="N90" s="40">
        <v>40.29</v>
      </c>
      <c r="O90" s="43">
        <v>1.91</v>
      </c>
      <c r="P90" s="69">
        <f t="shared" si="4"/>
        <v>40.29</v>
      </c>
      <c r="Q90" s="44">
        <f t="shared" si="3"/>
        <v>51089.81</v>
      </c>
    </row>
    <row r="91" spans="1:17" ht="11.25">
      <c r="A91" s="35"/>
      <c r="B91" s="35"/>
      <c r="C91" s="35"/>
      <c r="D91" s="35"/>
      <c r="E91" s="39"/>
      <c r="F91" s="39"/>
      <c r="G91" s="39"/>
      <c r="H91" s="40" t="s">
        <v>177</v>
      </c>
      <c r="I91" s="45">
        <v>776</v>
      </c>
      <c r="J91" s="40" t="s">
        <v>117</v>
      </c>
      <c r="K91" s="40"/>
      <c r="L91" s="40"/>
      <c r="M91" s="40"/>
      <c r="N91" s="40">
        <v>148.38</v>
      </c>
      <c r="O91" s="43">
        <v>24.73</v>
      </c>
      <c r="P91" s="69">
        <f t="shared" si="4"/>
        <v>148.38</v>
      </c>
      <c r="Q91" s="44">
        <f t="shared" si="3"/>
        <v>50941.43</v>
      </c>
    </row>
    <row r="92" spans="1:17" ht="11.25">
      <c r="A92" s="35"/>
      <c r="B92" s="35"/>
      <c r="C92" s="35"/>
      <c r="D92" s="35"/>
      <c r="E92" s="39"/>
      <c r="F92" s="39"/>
      <c r="G92" s="39"/>
      <c r="H92" s="40" t="s">
        <v>180</v>
      </c>
      <c r="I92" s="45" t="s">
        <v>105</v>
      </c>
      <c r="J92" s="40" t="s">
        <v>129</v>
      </c>
      <c r="K92" s="40">
        <v>43.68</v>
      </c>
      <c r="L92" s="40"/>
      <c r="M92" s="40"/>
      <c r="N92" s="40"/>
      <c r="O92" s="43">
        <v>24.73</v>
      </c>
      <c r="P92" s="69">
        <f t="shared" si="4"/>
        <v>43.68</v>
      </c>
      <c r="Q92" s="44">
        <f t="shared" si="3"/>
        <v>50897.75</v>
      </c>
    </row>
    <row r="93" spans="1:17" ht="11.25">
      <c r="A93" s="35" t="s">
        <v>181</v>
      </c>
      <c r="B93" s="35" t="s">
        <v>103</v>
      </c>
      <c r="C93" s="35"/>
      <c r="D93" s="35"/>
      <c r="E93" s="39"/>
      <c r="F93" s="39">
        <v>1.61</v>
      </c>
      <c r="G93" s="70">
        <v>1.61</v>
      </c>
      <c r="H93" s="40"/>
      <c r="I93" s="45"/>
      <c r="J93" s="40"/>
      <c r="K93" s="40"/>
      <c r="L93" s="40"/>
      <c r="M93" s="40"/>
      <c r="N93" s="40"/>
      <c r="O93" s="43"/>
      <c r="P93" s="40"/>
      <c r="Q93" s="44">
        <f t="shared" si="3"/>
        <v>50899.36</v>
      </c>
    </row>
    <row r="94" spans="1:17" ht="11.25">
      <c r="A94" s="35"/>
      <c r="B94" s="35"/>
      <c r="C94" s="35"/>
      <c r="D94" s="35"/>
      <c r="E94" s="39"/>
      <c r="F94" s="39"/>
      <c r="G94" s="39"/>
      <c r="H94" s="40" t="s">
        <v>182</v>
      </c>
      <c r="I94" s="45">
        <v>777</v>
      </c>
      <c r="J94" s="40" t="s">
        <v>106</v>
      </c>
      <c r="K94" s="40"/>
      <c r="L94" s="40">
        <v>44.69</v>
      </c>
      <c r="M94" s="40"/>
      <c r="N94" s="40"/>
      <c r="O94" s="43"/>
      <c r="P94" s="40">
        <f t="shared" si="4"/>
        <v>44.69</v>
      </c>
      <c r="Q94" s="44">
        <f t="shared" si="3"/>
        <v>50854.67</v>
      </c>
    </row>
    <row r="95" spans="1:17" ht="11.25">
      <c r="A95" s="35"/>
      <c r="B95" s="35"/>
      <c r="C95" s="35"/>
      <c r="D95" s="35"/>
      <c r="E95" s="39"/>
      <c r="F95" s="39"/>
      <c r="G95" s="39"/>
      <c r="H95" s="40" t="s">
        <v>183</v>
      </c>
      <c r="I95" s="45">
        <v>778</v>
      </c>
      <c r="J95" s="40" t="s">
        <v>123</v>
      </c>
      <c r="K95" s="40"/>
      <c r="L95" s="40"/>
      <c r="M95" s="40"/>
      <c r="N95" s="40">
        <v>390</v>
      </c>
      <c r="O95" s="43"/>
      <c r="P95" s="69">
        <f t="shared" si="4"/>
        <v>390</v>
      </c>
      <c r="Q95" s="44">
        <f t="shared" si="3"/>
        <v>50464.67</v>
      </c>
    </row>
    <row r="96" spans="1:17" ht="11.25">
      <c r="A96" s="35"/>
      <c r="B96" s="35"/>
      <c r="C96" s="35"/>
      <c r="D96" s="35"/>
      <c r="E96" s="39"/>
      <c r="F96" s="39"/>
      <c r="G96" s="39"/>
      <c r="H96" s="40" t="s">
        <v>183</v>
      </c>
      <c r="I96" s="45">
        <v>779</v>
      </c>
      <c r="J96" s="40" t="s">
        <v>184</v>
      </c>
      <c r="K96" s="40"/>
      <c r="L96" s="40"/>
      <c r="M96" s="40"/>
      <c r="N96" s="40">
        <v>4400</v>
      </c>
      <c r="O96" s="43"/>
      <c r="P96" s="69">
        <f t="shared" si="4"/>
        <v>4400</v>
      </c>
      <c r="Q96" s="44">
        <f t="shared" si="3"/>
        <v>46064.67</v>
      </c>
    </row>
    <row r="97" spans="1:17" ht="11.25">
      <c r="A97" s="35"/>
      <c r="B97" s="35"/>
      <c r="C97" s="35"/>
      <c r="D97" s="35"/>
      <c r="E97" s="39"/>
      <c r="F97" s="39"/>
      <c r="G97" s="39"/>
      <c r="H97" s="40" t="s">
        <v>183</v>
      </c>
      <c r="I97" s="45">
        <v>780</v>
      </c>
      <c r="J97" s="40" t="s">
        <v>137</v>
      </c>
      <c r="K97" s="40">
        <v>336.03</v>
      </c>
      <c r="L97" s="40"/>
      <c r="M97" s="40"/>
      <c r="N97" s="40"/>
      <c r="O97" s="43"/>
      <c r="P97" s="40">
        <f t="shared" si="4"/>
        <v>336.03</v>
      </c>
      <c r="Q97" s="44">
        <f t="shared" si="3"/>
        <v>45728.64</v>
      </c>
    </row>
    <row r="98" spans="1:17" ht="11.25">
      <c r="A98" s="35"/>
      <c r="B98" s="35"/>
      <c r="C98" s="35"/>
      <c r="D98" s="35"/>
      <c r="E98" s="39"/>
      <c r="F98" s="39"/>
      <c r="G98" s="39"/>
      <c r="H98" s="40" t="s">
        <v>185</v>
      </c>
      <c r="I98" s="45" t="s">
        <v>105</v>
      </c>
      <c r="J98" s="40" t="s">
        <v>129</v>
      </c>
      <c r="K98" s="40">
        <v>43.68</v>
      </c>
      <c r="L98" s="40"/>
      <c r="M98" s="40"/>
      <c r="N98" s="40"/>
      <c r="O98" s="43"/>
      <c r="P98" s="69">
        <f t="shared" si="4"/>
        <v>43.68</v>
      </c>
      <c r="Q98" s="44">
        <f t="shared" si="3"/>
        <v>45684.96</v>
      </c>
    </row>
    <row r="99" spans="1:17" ht="11.25">
      <c r="A99" s="35"/>
      <c r="B99" s="35"/>
      <c r="C99" s="35"/>
      <c r="D99" s="35"/>
      <c r="E99" s="39"/>
      <c r="F99" s="39"/>
      <c r="G99" s="39"/>
      <c r="H99" s="40" t="s">
        <v>186</v>
      </c>
      <c r="I99" s="45" t="s">
        <v>126</v>
      </c>
      <c r="J99" s="40" t="s">
        <v>106</v>
      </c>
      <c r="K99" s="40">
        <v>960.32</v>
      </c>
      <c r="L99" s="40"/>
      <c r="M99" s="40"/>
      <c r="N99" s="40"/>
      <c r="O99" s="43"/>
      <c r="P99" s="69">
        <f t="shared" si="4"/>
        <v>960.32</v>
      </c>
      <c r="Q99" s="44">
        <f t="shared" si="3"/>
        <v>44724.64</v>
      </c>
    </row>
    <row r="100" spans="1:17" ht="11.25">
      <c r="A100" s="35"/>
      <c r="B100" s="35"/>
      <c r="C100" s="35"/>
      <c r="D100" s="35"/>
      <c r="E100" s="39"/>
      <c r="F100" s="39"/>
      <c r="G100" s="39"/>
      <c r="H100" s="40" t="s">
        <v>186</v>
      </c>
      <c r="I100" s="45">
        <v>781</v>
      </c>
      <c r="J100" s="40" t="s">
        <v>187</v>
      </c>
      <c r="K100" s="40"/>
      <c r="L100" s="40"/>
      <c r="M100" s="40"/>
      <c r="N100" s="40">
        <v>251.2</v>
      </c>
      <c r="O100" s="43"/>
      <c r="P100" s="69">
        <f t="shared" si="4"/>
        <v>251.2</v>
      </c>
      <c r="Q100" s="34">
        <f t="shared" si="3"/>
        <v>44473.44</v>
      </c>
    </row>
    <row r="101" spans="1:17" ht="11.25">
      <c r="A101" s="35" t="s">
        <v>188</v>
      </c>
      <c r="B101" s="35" t="s">
        <v>103</v>
      </c>
      <c r="C101" s="35"/>
      <c r="D101" s="35"/>
      <c r="E101" s="39"/>
      <c r="F101" s="39">
        <v>3.61</v>
      </c>
      <c r="G101" s="39">
        <f>SUM(C101:F101)</f>
        <v>3.61</v>
      </c>
      <c r="H101" s="40"/>
      <c r="I101" s="45"/>
      <c r="J101" s="40"/>
      <c r="K101" s="40"/>
      <c r="L101" s="40"/>
      <c r="M101" s="40"/>
      <c r="N101" s="40"/>
      <c r="O101" s="43"/>
      <c r="P101" s="40"/>
      <c r="Q101" s="34">
        <f t="shared" si="3"/>
        <v>44477.05</v>
      </c>
    </row>
    <row r="102" spans="1:17" ht="11.25">
      <c r="A102" s="35"/>
      <c r="B102" s="35"/>
      <c r="C102" s="35"/>
      <c r="D102" s="35"/>
      <c r="E102" s="39"/>
      <c r="F102" s="39"/>
      <c r="G102" s="39"/>
      <c r="H102" s="40" t="s">
        <v>189</v>
      </c>
      <c r="I102" s="45" t="s">
        <v>126</v>
      </c>
      <c r="J102" s="40" t="s">
        <v>106</v>
      </c>
      <c r="K102" s="40">
        <v>960.32</v>
      </c>
      <c r="L102" s="40"/>
      <c r="M102" s="40"/>
      <c r="N102" s="40"/>
      <c r="O102" s="43"/>
      <c r="P102" s="40">
        <f t="shared" si="4"/>
        <v>960.32</v>
      </c>
      <c r="Q102" s="34">
        <f t="shared" si="3"/>
        <v>43516.73</v>
      </c>
    </row>
    <row r="103" spans="1:17" ht="11.25">
      <c r="A103" s="35"/>
      <c r="B103" s="35"/>
      <c r="C103" s="35"/>
      <c r="D103" s="35"/>
      <c r="E103" s="39"/>
      <c r="F103" s="39"/>
      <c r="G103" s="39"/>
      <c r="H103" s="40" t="s">
        <v>190</v>
      </c>
      <c r="I103" s="45">
        <v>782</v>
      </c>
      <c r="J103" s="40" t="s">
        <v>106</v>
      </c>
      <c r="K103" s="40">
        <v>102.88</v>
      </c>
      <c r="L103" s="40">
        <v>49.02</v>
      </c>
      <c r="M103" s="40"/>
      <c r="N103" s="40"/>
      <c r="O103" s="43"/>
      <c r="P103" s="40">
        <f t="shared" si="4"/>
        <v>151.9</v>
      </c>
      <c r="Q103" s="34">
        <f t="shared" si="3"/>
        <v>43364.83</v>
      </c>
    </row>
    <row r="104" spans="1:17" ht="11.25">
      <c r="A104" s="35"/>
      <c r="B104" s="35"/>
      <c r="C104" s="35"/>
      <c r="D104" s="35"/>
      <c r="E104" s="39"/>
      <c r="F104" s="39"/>
      <c r="G104" s="39"/>
      <c r="H104" s="40" t="s">
        <v>190</v>
      </c>
      <c r="I104" s="45">
        <v>783</v>
      </c>
      <c r="J104" s="40" t="s">
        <v>111</v>
      </c>
      <c r="K104" s="40"/>
      <c r="L104" s="40"/>
      <c r="M104" s="40"/>
      <c r="N104" s="40">
        <v>85.5</v>
      </c>
      <c r="O104" s="43">
        <v>14.25</v>
      </c>
      <c r="P104" s="40">
        <f t="shared" si="4"/>
        <v>85.5</v>
      </c>
      <c r="Q104" s="34">
        <f t="shared" si="3"/>
        <v>43279.33</v>
      </c>
    </row>
    <row r="105" spans="1:17" ht="11.25">
      <c r="A105" s="35"/>
      <c r="B105" s="35"/>
      <c r="C105" s="35"/>
      <c r="D105" s="35"/>
      <c r="E105" s="39"/>
      <c r="F105" s="39"/>
      <c r="G105" s="39"/>
      <c r="H105" s="40" t="s">
        <v>190</v>
      </c>
      <c r="I105" s="45">
        <v>784</v>
      </c>
      <c r="J105" s="40" t="s">
        <v>191</v>
      </c>
      <c r="K105" s="40"/>
      <c r="L105" s="40"/>
      <c r="M105" s="40"/>
      <c r="N105" s="40">
        <v>40</v>
      </c>
      <c r="O105" s="43"/>
      <c r="P105" s="40">
        <f t="shared" si="4"/>
        <v>40</v>
      </c>
      <c r="Q105" s="34">
        <f t="shared" si="3"/>
        <v>43239.33</v>
      </c>
    </row>
    <row r="106" spans="1:17" ht="11.25">
      <c r="A106" s="35"/>
      <c r="B106" s="35"/>
      <c r="C106" s="35"/>
      <c r="D106" s="35"/>
      <c r="E106" s="39"/>
      <c r="F106" s="39"/>
      <c r="G106" s="39"/>
      <c r="H106" s="40" t="s">
        <v>190</v>
      </c>
      <c r="I106" s="45">
        <v>785</v>
      </c>
      <c r="J106" s="40" t="s">
        <v>192</v>
      </c>
      <c r="K106" s="40"/>
      <c r="L106" s="40"/>
      <c r="M106" s="40"/>
      <c r="N106" s="40">
        <v>20.15</v>
      </c>
      <c r="O106" s="43">
        <v>3.36</v>
      </c>
      <c r="P106" s="40">
        <f t="shared" si="4"/>
        <v>20.15</v>
      </c>
      <c r="Q106" s="34">
        <f t="shared" si="3"/>
        <v>43219.18</v>
      </c>
    </row>
    <row r="107" spans="1:17" ht="11.25">
      <c r="A107" s="35" t="s">
        <v>190</v>
      </c>
      <c r="B107" s="35" t="s">
        <v>151</v>
      </c>
      <c r="C107" s="35"/>
      <c r="D107" s="35"/>
      <c r="E107" s="39">
        <v>70</v>
      </c>
      <c r="F107" s="39"/>
      <c r="G107" s="39">
        <f>SUM(C107:F107)</f>
        <v>70</v>
      </c>
      <c r="H107" s="40"/>
      <c r="I107" s="45"/>
      <c r="J107" s="40"/>
      <c r="K107" s="40"/>
      <c r="L107" s="40"/>
      <c r="M107" s="40"/>
      <c r="N107" s="40"/>
      <c r="O107" s="43"/>
      <c r="P107" s="40"/>
      <c r="Q107" s="34">
        <f t="shared" si="3"/>
        <v>43289.18</v>
      </c>
    </row>
    <row r="108" spans="1:17" ht="11.25">
      <c r="A108" s="35"/>
      <c r="B108" s="35"/>
      <c r="C108" s="35"/>
      <c r="D108" s="35"/>
      <c r="E108" s="39"/>
      <c r="F108" s="39"/>
      <c r="G108" s="39"/>
      <c r="H108" s="40"/>
      <c r="I108" s="45"/>
      <c r="J108" s="40"/>
      <c r="K108" s="40"/>
      <c r="L108" s="40"/>
      <c r="M108" s="40"/>
      <c r="N108" s="40"/>
      <c r="O108" s="43"/>
      <c r="P108" s="40"/>
      <c r="Q108" s="34"/>
    </row>
    <row r="109" spans="1:17" ht="12" thickBot="1">
      <c r="A109" s="49" t="s">
        <v>114</v>
      </c>
      <c r="B109" s="50">
        <f>SUM(F110+E110+D110+C110)</f>
        <v>47812.45</v>
      </c>
      <c r="C109" s="51"/>
      <c r="D109" s="51"/>
      <c r="E109" s="52"/>
      <c r="F109" s="52"/>
      <c r="G109" s="52">
        <f>SUM(G7:G93)</f>
        <v>10596.58</v>
      </c>
      <c r="H109" s="53" t="s">
        <v>115</v>
      </c>
      <c r="I109" s="54"/>
      <c r="J109" s="54">
        <f>SUM(K110:N110)</f>
        <v>35552.66</v>
      </c>
      <c r="K109" s="55"/>
      <c r="L109" s="55"/>
      <c r="M109" s="55"/>
      <c r="N109" s="55"/>
      <c r="O109" s="75"/>
      <c r="P109" s="55"/>
      <c r="Q109" s="32"/>
    </row>
    <row r="110" spans="1:17" ht="12" thickBot="1">
      <c r="A110" s="56" t="s">
        <v>116</v>
      </c>
      <c r="B110" s="57"/>
      <c r="C110" s="58">
        <f>SUM(C5:C109)</f>
        <v>37144</v>
      </c>
      <c r="D110" s="57">
        <f>SUM(D5:D109)</f>
        <v>2717.45</v>
      </c>
      <c r="E110" s="59">
        <f>SUM(E5:E109)</f>
        <v>7940.25</v>
      </c>
      <c r="F110" s="59">
        <f>SUM(F5:F93)</f>
        <v>10.749999999999998</v>
      </c>
      <c r="G110" s="60">
        <f>SUM(G5:G93)</f>
        <v>47742.450000000004</v>
      </c>
      <c r="H110" s="61"/>
      <c r="I110" s="62"/>
      <c r="J110" s="62"/>
      <c r="K110" s="63">
        <f>SUM(K7:K109)</f>
        <v>12176.73</v>
      </c>
      <c r="L110" s="63">
        <f>SUM(L7:L109)</f>
        <v>1012.21</v>
      </c>
      <c r="M110" s="63">
        <f>SUM(M7:M109)</f>
        <v>0</v>
      </c>
      <c r="N110" s="63">
        <f>SUM(N7:N109)</f>
        <v>22363.720000000005</v>
      </c>
      <c r="O110" s="63">
        <f>SUM(O5:O109)</f>
        <v>535.32</v>
      </c>
      <c r="P110" s="64">
        <f>SUM(P5:P109)</f>
        <v>35552.66</v>
      </c>
      <c r="Q110" s="65">
        <f>SUM(Q4-J109+B109)</f>
        <v>43285.56999999999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Smith</cp:lastModifiedBy>
  <cp:lastPrinted>2021-04-23T14:06:38Z</cp:lastPrinted>
  <dcterms:created xsi:type="dcterms:W3CDTF">2013-11-07T14:51:22Z</dcterms:created>
  <dcterms:modified xsi:type="dcterms:W3CDTF">2022-01-31T13:43:02Z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